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11 OPTI NOVIEMBRE 2025\"/>
    </mc:Choice>
  </mc:AlternateContent>
  <bookViews>
    <workbookView xWindow="0" yWindow="0" windowWidth="21600" windowHeight="9480"/>
  </bookViews>
  <sheets>
    <sheet name="P2 Presupuesto Aprobado-Eje " sheetId="2" r:id="rId1"/>
  </sheets>
  <externalReferences>
    <externalReference r:id="rId2"/>
  </externalReferences>
  <definedNames>
    <definedName name="_xlnm.Print_Area" localSheetId="0">'P2 Presupuesto Aprobado-Eje '!$A$2:$P$100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9" i="2" l="1"/>
  <c r="M56" i="2"/>
  <c r="M55" i="2"/>
  <c r="M37" i="2"/>
  <c r="M32" i="2"/>
  <c r="M31" i="2"/>
  <c r="M30" i="2"/>
  <c r="M29" i="2"/>
  <c r="M27" i="2"/>
  <c r="M26" i="2"/>
  <c r="M25" i="2"/>
  <c r="M24" i="2"/>
  <c r="M22" i="2"/>
  <c r="M21" i="2"/>
  <c r="M20" i="2"/>
  <c r="M19" i="2"/>
  <c r="M17" i="2"/>
  <c r="M14" i="2"/>
  <c r="M13" i="2"/>
  <c r="E12" i="2" l="1"/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F12" i="2"/>
  <c r="G12" i="2"/>
  <c r="H12" i="2"/>
  <c r="I12" i="2"/>
  <c r="J12" i="2"/>
  <c r="K12" i="2"/>
  <c r="L12" i="2"/>
  <c r="M12" i="2"/>
  <c r="N12" i="2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B77" i="2"/>
  <c r="C77" i="2"/>
  <c r="D77" i="2"/>
  <c r="E77" i="2"/>
  <c r="F77" i="2"/>
  <c r="G77" i="2"/>
  <c r="G76" i="2" s="1"/>
  <c r="H77" i="2"/>
  <c r="H76" i="2" s="1"/>
  <c r="I77" i="2"/>
  <c r="I76" i="2" s="1"/>
  <c r="P78" i="2"/>
  <c r="P79" i="2"/>
  <c r="B80" i="2"/>
  <c r="C80" i="2"/>
  <c r="D80" i="2"/>
  <c r="E80" i="2"/>
  <c r="F80" i="2"/>
  <c r="G80" i="2"/>
  <c r="H80" i="2"/>
  <c r="I80" i="2"/>
  <c r="J80" i="2"/>
  <c r="J76" i="2" s="1"/>
  <c r="K80" i="2"/>
  <c r="L80" i="2"/>
  <c r="M80" i="2"/>
  <c r="N80" i="2"/>
  <c r="O80" i="2"/>
  <c r="P81" i="2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M83" i="2"/>
  <c r="M76" i="2" s="1"/>
  <c r="N83" i="2"/>
  <c r="O83" i="2"/>
  <c r="P84" i="2"/>
  <c r="P83" i="2" s="1"/>
  <c r="N11" i="2" l="1"/>
  <c r="P80" i="2"/>
  <c r="P69" i="2"/>
  <c r="C76" i="2"/>
  <c r="O76" i="2"/>
  <c r="B76" i="2"/>
  <c r="E76" i="2"/>
  <c r="P47" i="2"/>
  <c r="D76" i="2"/>
  <c r="L76" i="2"/>
  <c r="N76" i="2"/>
  <c r="K76" i="2"/>
  <c r="P77" i="2"/>
  <c r="P76" i="2" s="1"/>
  <c r="M11" i="2"/>
  <c r="M85" i="2" s="1"/>
  <c r="L11" i="2"/>
  <c r="K11" i="2"/>
  <c r="J11" i="2"/>
  <c r="J85" i="2" s="1"/>
  <c r="I11" i="2"/>
  <c r="I85" i="2" s="1"/>
  <c r="H11" i="2"/>
  <c r="H85" i="2" s="1"/>
  <c r="G11" i="2"/>
  <c r="G85" i="2" s="1"/>
  <c r="P38" i="2"/>
  <c r="D11" i="2"/>
  <c r="D85" i="2" s="1"/>
  <c r="C11" i="2"/>
  <c r="C85" i="2" s="1"/>
  <c r="P54" i="2"/>
  <c r="B11" i="2"/>
  <c r="F11" i="2"/>
  <c r="F85" i="2" s="1"/>
  <c r="P28" i="2"/>
  <c r="E11" i="2"/>
  <c r="P18" i="2"/>
  <c r="P12" i="2"/>
  <c r="O85" i="2"/>
  <c r="N85" i="2" l="1"/>
  <c r="E85" i="2"/>
  <c r="L85" i="2"/>
  <c r="K85" i="2"/>
  <c r="B85" i="2"/>
  <c r="P11" i="2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<sst xmlns="http://schemas.openxmlformats.org/spreadsheetml/2006/main" count="108" uniqueCount="108">
  <si>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</si>
  <si>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</si>
  <si>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</si>
  <si>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</si>
  <si>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</si>
  <si>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</si>
  <si>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</si>
  <si>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</si>
  <si>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</si>
  <si>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</si>
  <si>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</si>
  <si>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</si>
  <si>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</si>
  <si>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</si>
  <si>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</si>
  <si>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</si>
  <si>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</si>
  <si>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</si>
  <si>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</si>
  <si>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</si>
  <si>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</si>
  <si>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</si>
  <si>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</si>
  <si>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</si>
  <si>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</si>
  <si>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</si>
  <si>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</si>
  <si>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</si>
  <si>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</si>
  <si>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</si>
  <si>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</si>
  <si>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</si>
  <si>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</si>
  <si>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</si>
  <si>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</si>
  <si>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</si>
  <si>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</si>
  <si>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</si>
  <si>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</si>
  <si>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</si>
  <si>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</si>
  <si>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</si>
  <si>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</si>
  <si>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</si>
  <si>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</si>
  <si>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</si>
  <si>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</si>
  <si>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</si>
  <si>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</si>
  <si>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</si>
  <si>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</si>
  <si>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</si>
  <si>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</si>
  <si>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</si>
  <si>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</si>
  <si>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</si>
  <si>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</si>
  <si>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</si>
  <si>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</si>
  <si>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</si>
  <si>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</si>
  <si>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</si>
  <si>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</si>
  <si>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</si>
  <si>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</si>
  <si>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</si>
  <si>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</si>
  <si>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</si>
  <si>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</si>
  <si>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</si>
  <si>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</si>
  <si>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</si>
  <si>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</si>
  <si>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</si>
  <si>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</si>
  <si>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</si>
  <si>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</si>
  <si>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</si>
  <si>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</si>
  <si>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</si>
  <si>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</si>
  <si>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</si>
  <si>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</si>
  <si>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</si>
  <si>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</si>
  <si>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</si>
  <si>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</si>
  <si>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</si>
  <si>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</si>
  <si>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</si>
  <si>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</si>
  <si>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</si>
  <si>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</si>
  <si>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</si>
  <si>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</si>
  <si>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</si>
  <si>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</si>
  <si>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</si>
  <si>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</si>
  <si>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</si>
  <si>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</si>
  <si>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</si>
  <si>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</si>
  <si>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</si>
  <si>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t xml:space="preserve">          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</si>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</sst>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General/Referencias%202025/PRESUPUESTO%202025/EJECUCION%20DEL%20PRESUPUESTO%202025/EJECUCION%20MENSUAL%202025/REPORTES%20EJECUCION%20DEL%20PRESUPUEST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AL 31-1-2025"/>
      <sheetName val="EJECUCION AL 28-2-2025"/>
      <sheetName val="EJECUCION AL 31-3-2025"/>
      <sheetName val="EJECUCION AL 30-4-2025"/>
      <sheetName val="EJECUCION AL 31-5-2025"/>
      <sheetName val="EJECUCION AL 30-6-2025"/>
      <sheetName val="EJECUCION AL 31-7-2025"/>
      <sheetName val="EJECUCION AL 31-8-2025"/>
      <sheetName val="EJECUCION AL 30-9-2025"/>
      <sheetName val="EJECUCION AL 31-10-2025"/>
      <sheetName val="EJECUCION AL 30-11-2025"/>
      <sheetName val="EJECUCION AL 31-12-2025"/>
      <sheetName val="EJECUCION MENSUAL CONSOLIDADA"/>
      <sheetName val="Ejecución 1er Trimestre "/>
      <sheetName val="Ejecución 2do Trimestre "/>
      <sheetName val="Ejecución 3er Trimestre "/>
      <sheetName val="Ejecución 4to Trimestre"/>
      <sheetName val="Ejecución 1er Semestre 2025"/>
      <sheetName val="Ejecución 2do Semestre 2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3">
          <cell r="N13">
            <v>24667009.809999999</v>
          </cell>
        </row>
        <row r="24">
          <cell r="N24">
            <v>25317777.789999999</v>
          </cell>
        </row>
        <row r="34">
          <cell r="N34">
            <v>3692775.6300000004</v>
          </cell>
        </row>
        <row r="42">
          <cell r="N42">
            <v>461167.17</v>
          </cell>
        </row>
        <row r="48">
          <cell r="N48">
            <v>59000</v>
          </cell>
        </row>
        <row r="54">
          <cell r="N54">
            <v>181780.48000000001</v>
          </cell>
        </row>
        <row r="57">
          <cell r="N57">
            <v>111387.65</v>
          </cell>
        </row>
        <row r="68">
          <cell r="N68">
            <v>81696.59</v>
          </cell>
        </row>
        <row r="71">
          <cell r="N71">
            <v>277883.12</v>
          </cell>
        </row>
        <row r="80">
          <cell r="N80">
            <v>24200.9</v>
          </cell>
        </row>
        <row r="101">
          <cell r="N101">
            <v>713074.29</v>
          </cell>
        </row>
        <row r="108">
          <cell r="N108">
            <v>45765</v>
          </cell>
        </row>
        <row r="112">
          <cell r="N112">
            <v>27730</v>
          </cell>
        </row>
        <row r="117">
          <cell r="N117">
            <v>69233.399999999994</v>
          </cell>
        </row>
        <row r="124">
          <cell r="N124">
            <v>111795</v>
          </cell>
        </row>
        <row r="152">
          <cell r="N152">
            <v>178696.36</v>
          </cell>
        </row>
        <row r="175">
          <cell r="N175">
            <v>234984</v>
          </cell>
        </row>
        <row r="184">
          <cell r="N184">
            <v>107739.93</v>
          </cell>
        </row>
        <row r="194">
          <cell r="N194">
            <v>35154.06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zoomScaleNormal="100" workbookViewId="0">
      <selection activeCell="H89" sqref="H89"/>
    </sheetView>
  </sheetViews>
  <sheetFormatPr baseColWidth="10" defaultColWidth="11.42578125" defaultRowHeight="15" x14ac:dyDescent="0.25"/>
  <cols>
    <col min="1" max="1" width="68.5703125" customWidth="1"/>
    <col min="2" max="2" width="17.140625" customWidth="1"/>
    <col min="3" max="3" width="16.7109375" customWidth="1"/>
    <col min="4" max="4" width="14.140625" customWidth="1"/>
    <col min="5" max="5" width="13.7109375" customWidth="1"/>
    <col min="6" max="6" width="14.28515625" customWidth="1"/>
    <col min="7" max="7" width="13.8554687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6.1406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2025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567996445</v>
      </c>
      <c r="C11" s="4">
        <f t="shared" si="0"/>
        <v>2568782</v>
      </c>
      <c r="D11" s="4">
        <f>+D12+D18+D28+D38+D47+D54+D64+D69+D72</f>
        <v>30896107.340000004</v>
      </c>
      <c r="E11" s="4">
        <f t="shared" si="0"/>
        <v>36510423.140000008</v>
      </c>
      <c r="F11" s="4">
        <f t="shared" si="0"/>
        <v>33264578.780000001</v>
      </c>
      <c r="G11" s="4">
        <f t="shared" si="0"/>
        <v>58117333.020000003</v>
      </c>
      <c r="H11" s="4">
        <f t="shared" si="0"/>
        <v>34358313.410000004</v>
      </c>
      <c r="I11" s="4">
        <f t="shared" si="0"/>
        <v>32290048.07</v>
      </c>
      <c r="J11" s="4">
        <f t="shared" si="0"/>
        <v>35314210.599999994</v>
      </c>
      <c r="K11" s="4">
        <f t="shared" si="0"/>
        <v>35196341.529999994</v>
      </c>
      <c r="L11" s="4">
        <f t="shared" si="0"/>
        <v>40555153.939999998</v>
      </c>
      <c r="M11" s="4">
        <f t="shared" si="0"/>
        <v>56398851.18</v>
      </c>
      <c r="N11" s="4">
        <f t="shared" si="0"/>
        <v>60898822.31000001</v>
      </c>
      <c r="O11" s="4">
        <f t="shared" si="0"/>
        <v>0</v>
      </c>
      <c r="P11" s="4">
        <f t="shared" si="0"/>
        <v>453800183.32000005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1700000</v>
      </c>
      <c r="D12" s="7">
        <f t="shared" si="1"/>
        <v>28934264.560000002</v>
      </c>
      <c r="E12" s="7">
        <f>+E13+E14+E16+E15+E17</f>
        <v>28860863.259999998</v>
      </c>
      <c r="F12" s="7">
        <f t="shared" si="1"/>
        <v>30663864.300000001</v>
      </c>
      <c r="G12" s="7">
        <f t="shared" si="1"/>
        <v>52104598.730000004</v>
      </c>
      <c r="H12" s="7">
        <f t="shared" si="1"/>
        <v>29620702.390000001</v>
      </c>
      <c r="I12" s="7">
        <f t="shared" si="1"/>
        <v>29010619.439999998</v>
      </c>
      <c r="J12" s="7">
        <f t="shared" si="1"/>
        <v>28981283.129999999</v>
      </c>
      <c r="K12" s="7">
        <f t="shared" si="1"/>
        <v>29050994.529999997</v>
      </c>
      <c r="L12" s="7">
        <f t="shared" si="1"/>
        <v>34110521.719999999</v>
      </c>
      <c r="M12" s="7">
        <f t="shared" si="1"/>
        <v>53677563.229999997</v>
      </c>
      <c r="N12" s="7">
        <f t="shared" si="1"/>
        <v>53326638.140000008</v>
      </c>
      <c r="O12" s="7">
        <f t="shared" si="1"/>
        <v>0</v>
      </c>
      <c r="P12" s="7">
        <f t="shared" si="1"/>
        <v>398341913.43000007</v>
      </c>
    </row>
    <row r="13" spans="1:16" x14ac:dyDescent="0.25">
      <c r="A13" s="8" t="s">
        <v>23</v>
      </c>
      <c r="B13" s="11">
        <v>320389600</v>
      </c>
      <c r="C13" s="9">
        <v>2324819</v>
      </c>
      <c r="D13" s="10">
        <v>24496416.670000002</v>
      </c>
      <c r="E13" s="10">
        <v>24432750</v>
      </c>
      <c r="F13" s="10">
        <v>26214283.440000001</v>
      </c>
      <c r="G13" s="10">
        <v>24282940.100000001</v>
      </c>
      <c r="H13" s="10">
        <v>24395750</v>
      </c>
      <c r="I13" s="10">
        <v>24568495.809999999</v>
      </c>
      <c r="J13" s="10">
        <v>24530750</v>
      </c>
      <c r="K13" s="10">
        <v>24626015.489999998</v>
      </c>
      <c r="L13" s="10">
        <v>24511750</v>
      </c>
      <c r="M13" s="12">
        <f>'[1]EJECUCION MENSUAL CONSOLIDADA'!$N$13</f>
        <v>24667009.809999999</v>
      </c>
      <c r="N13" s="12">
        <v>48902862.510000005</v>
      </c>
      <c r="O13" s="12">
        <v>0</v>
      </c>
      <c r="P13" s="14">
        <f>+D13+E13+F13+G13+H13+I13+J13+K13+L13+M13+N13+O13</f>
        <v>295629023.83000004</v>
      </c>
    </row>
    <row r="14" spans="1:16" x14ac:dyDescent="0.25">
      <c r="A14" s="8" t="s">
        <v>24</v>
      </c>
      <c r="B14" s="11">
        <v>126101147</v>
      </c>
      <c r="C14" s="9">
        <v>-5991939</v>
      </c>
      <c r="D14" s="10">
        <v>731000</v>
      </c>
      <c r="E14" s="10">
        <v>731000</v>
      </c>
      <c r="F14" s="10">
        <v>731000</v>
      </c>
      <c r="G14" s="10">
        <v>24124999.989999998</v>
      </c>
      <c r="H14" s="10">
        <v>1525694.45</v>
      </c>
      <c r="I14" s="10">
        <v>731000</v>
      </c>
      <c r="J14" s="14">
        <v>731000</v>
      </c>
      <c r="K14" s="14">
        <v>731000</v>
      </c>
      <c r="L14" s="14">
        <v>731000</v>
      </c>
      <c r="M14" s="12">
        <f>'[1]EJECUCION MENSUAL CONSOLIDADA'!$N$24</f>
        <v>25317777.789999999</v>
      </c>
      <c r="N14" s="12">
        <v>731000</v>
      </c>
      <c r="O14" s="12">
        <v>0</v>
      </c>
      <c r="P14" s="10">
        <f>+D14+E14+F14+G14+H14+I14+J14+K14+L14+M14+N14+O14</f>
        <v>56816472.229999997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5152500</v>
      </c>
      <c r="D16" s="10">
        <v>0</v>
      </c>
      <c r="E16" s="10">
        <v>0</v>
      </c>
      <c r="F16" s="10">
        <v>0</v>
      </c>
      <c r="G16" s="10">
        <v>3696658.64</v>
      </c>
      <c r="H16" s="10">
        <v>3699257.94</v>
      </c>
      <c r="I16" s="10">
        <v>0</v>
      </c>
      <c r="J16" s="14">
        <v>0</v>
      </c>
      <c r="K16" s="14">
        <v>0</v>
      </c>
      <c r="L16" s="14">
        <v>5152500</v>
      </c>
      <c r="M16" s="12">
        <v>0</v>
      </c>
      <c r="N16" s="12">
        <v>0</v>
      </c>
      <c r="O16" s="12">
        <v>0</v>
      </c>
      <c r="P16" s="10">
        <f>+D16+E16+F16+G16+H16+I16+J16+K16+L16+M16+N16+O16</f>
        <v>12548416.58</v>
      </c>
    </row>
    <row r="17" spans="1:16" x14ac:dyDescent="0.25">
      <c r="A17" s="8" t="s">
        <v>27</v>
      </c>
      <c r="B17" s="11">
        <v>44474496</v>
      </c>
      <c r="C17" s="9">
        <v>214620</v>
      </c>
      <c r="D17" s="10">
        <v>3706847.89</v>
      </c>
      <c r="E17" s="10">
        <v>3697113.26</v>
      </c>
      <c r="F17" s="10">
        <v>3718580.86</v>
      </c>
      <c r="G17" s="10">
        <v>0</v>
      </c>
      <c r="H17" s="10">
        <v>0</v>
      </c>
      <c r="I17" s="10">
        <v>3711123.63</v>
      </c>
      <c r="J17" s="14">
        <v>3719533.13</v>
      </c>
      <c r="K17" s="14">
        <v>3693979.04</v>
      </c>
      <c r="L17" s="14">
        <v>3715271.7199999997</v>
      </c>
      <c r="M17" s="12">
        <f>'[1]EJECUCION MENSUAL CONSOLIDADA'!$N$34</f>
        <v>3692775.6300000004</v>
      </c>
      <c r="N17" s="12">
        <v>3692775.6300000004</v>
      </c>
      <c r="O17" s="12">
        <v>0</v>
      </c>
      <c r="P17" s="14">
        <f>+D17+E17+F17+G17+H17+I17+J17+K17+L17+M17+N17+O17</f>
        <v>33348000.789999995</v>
      </c>
    </row>
    <row r="18" spans="1:16" x14ac:dyDescent="0.25">
      <c r="A18" s="6" t="s">
        <v>28</v>
      </c>
      <c r="B18" s="7">
        <f t="shared" ref="B18:P18" si="2">+B19+B20+B21+B22+B23+B24+B25+B26+B27</f>
        <v>48798060</v>
      </c>
      <c r="C18" s="7">
        <f t="shared" si="2"/>
        <v>2807348</v>
      </c>
      <c r="D18" s="7">
        <f>+D19+D20+D21+D22+D23+D24+D25+D26+D27</f>
        <v>1933122.7799999998</v>
      </c>
      <c r="E18" s="7">
        <f t="shared" si="2"/>
        <v>4829501.24</v>
      </c>
      <c r="F18" s="7">
        <f t="shared" si="2"/>
        <v>1546697.19</v>
      </c>
      <c r="G18" s="7">
        <f t="shared" si="2"/>
        <v>3681003.4099999997</v>
      </c>
      <c r="H18" s="7">
        <f t="shared" si="2"/>
        <v>3655534.8500000006</v>
      </c>
      <c r="I18" s="7">
        <f t="shared" si="2"/>
        <v>1498294.0999999999</v>
      </c>
      <c r="J18" s="7">
        <f t="shared" si="2"/>
        <v>3641051.29</v>
      </c>
      <c r="K18" s="7">
        <f t="shared" si="2"/>
        <v>2417700.91</v>
      </c>
      <c r="L18" s="7">
        <f t="shared" si="2"/>
        <v>6273359.5299999993</v>
      </c>
      <c r="M18" s="7">
        <f t="shared" si="2"/>
        <v>1910190.2</v>
      </c>
      <c r="N18" s="7">
        <f t="shared" si="2"/>
        <v>4111726.2600000002</v>
      </c>
      <c r="O18" s="7">
        <f t="shared" si="2"/>
        <v>0</v>
      </c>
      <c r="P18" s="7">
        <f t="shared" si="2"/>
        <v>35498181.759999998</v>
      </c>
    </row>
    <row r="19" spans="1:16" x14ac:dyDescent="0.25">
      <c r="A19" s="8" t="s">
        <v>29</v>
      </c>
      <c r="B19" s="11">
        <v>12007322</v>
      </c>
      <c r="C19" s="9">
        <v>0</v>
      </c>
      <c r="D19" s="10">
        <v>721723.09</v>
      </c>
      <c r="E19" s="10">
        <v>112801.78</v>
      </c>
      <c r="F19" s="10">
        <v>820559.68</v>
      </c>
      <c r="G19" s="10">
        <v>1024676.61</v>
      </c>
      <c r="H19" s="10">
        <v>1040043.16</v>
      </c>
      <c r="I19" s="10">
        <v>215313.46</v>
      </c>
      <c r="J19" s="10">
        <v>812347.53</v>
      </c>
      <c r="K19" s="10">
        <v>713012.03</v>
      </c>
      <c r="L19" s="10">
        <v>1739611.8199999998</v>
      </c>
      <c r="M19" s="12">
        <f>'[1]EJECUCION MENSUAL CONSOLIDADA'!$N$42</f>
        <v>461167.17</v>
      </c>
      <c r="N19" s="12">
        <v>1143296.51</v>
      </c>
      <c r="O19" s="12">
        <v>0</v>
      </c>
      <c r="P19" s="14">
        <f t="shared" ref="P19:P27" si="3">+D19+E19+F19+G19+H19+I19+J19+K19+L19+M19+N19+O19</f>
        <v>8804552.8399999999</v>
      </c>
    </row>
    <row r="20" spans="1:16" x14ac:dyDescent="0.25">
      <c r="A20" s="8" t="s">
        <v>30</v>
      </c>
      <c r="B20" s="11">
        <v>3124007</v>
      </c>
      <c r="C20" s="9">
        <v>-1295655</v>
      </c>
      <c r="D20" s="10">
        <v>15576</v>
      </c>
      <c r="E20" s="10">
        <v>0</v>
      </c>
      <c r="F20" s="10">
        <v>7469.4</v>
      </c>
      <c r="G20" s="10">
        <v>0</v>
      </c>
      <c r="H20" s="10">
        <v>74576</v>
      </c>
      <c r="I20" s="10">
        <v>4543</v>
      </c>
      <c r="J20" s="14">
        <v>173996.3</v>
      </c>
      <c r="K20" s="14">
        <v>242285.86</v>
      </c>
      <c r="L20" s="14">
        <v>15600.07</v>
      </c>
      <c r="M20" s="12">
        <f>'[1]EJECUCION MENSUAL CONSOLIDADA'!$N$48</f>
        <v>59000</v>
      </c>
      <c r="N20" s="12">
        <v>0</v>
      </c>
      <c r="O20" s="12">
        <v>0</v>
      </c>
      <c r="P20" s="10">
        <f t="shared" si="3"/>
        <v>593046.62999999989</v>
      </c>
    </row>
    <row r="21" spans="1:16" x14ac:dyDescent="0.25">
      <c r="A21" s="8" t="s">
        <v>31</v>
      </c>
      <c r="B21" s="11">
        <v>523695</v>
      </c>
      <c r="C21" s="9">
        <v>274808</v>
      </c>
      <c r="D21" s="10">
        <v>0</v>
      </c>
      <c r="E21" s="10">
        <v>0</v>
      </c>
      <c r="F21" s="10">
        <v>0</v>
      </c>
      <c r="G21" s="10">
        <v>253950</v>
      </c>
      <c r="H21" s="10">
        <v>375900</v>
      </c>
      <c r="I21" s="10">
        <v>0</v>
      </c>
      <c r="J21" s="14">
        <v>0</v>
      </c>
      <c r="K21" s="14">
        <v>0</v>
      </c>
      <c r="L21" s="14">
        <v>160797</v>
      </c>
      <c r="M21" s="12">
        <f>'[1]EJECUCION MENSUAL CONSOLIDADA'!$N$54</f>
        <v>181780.48000000001</v>
      </c>
      <c r="N21" s="12">
        <v>19456.599999999999</v>
      </c>
      <c r="O21" s="12">
        <v>0</v>
      </c>
      <c r="P21" s="14">
        <f t="shared" si="3"/>
        <v>991884.08</v>
      </c>
    </row>
    <row r="22" spans="1:16" x14ac:dyDescent="0.25">
      <c r="A22" s="8" t="s">
        <v>32</v>
      </c>
      <c r="B22" s="11">
        <v>0</v>
      </c>
      <c r="C22" s="9">
        <v>46650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34400</v>
      </c>
      <c r="J22" s="14">
        <v>0</v>
      </c>
      <c r="K22" s="14">
        <v>12150</v>
      </c>
      <c r="L22" s="14">
        <v>0</v>
      </c>
      <c r="M22" s="12">
        <f>'[1]EJECUCION MENSUAL CONSOLIDADA'!$N$57</f>
        <v>111387.65</v>
      </c>
      <c r="N22" s="12">
        <v>0</v>
      </c>
      <c r="O22" s="12">
        <v>0</v>
      </c>
      <c r="P22" s="14">
        <f t="shared" si="3"/>
        <v>157937.65</v>
      </c>
    </row>
    <row r="23" spans="1:16" x14ac:dyDescent="0.25">
      <c r="A23" s="8" t="s">
        <v>33</v>
      </c>
      <c r="B23" s="11">
        <v>3873507</v>
      </c>
      <c r="C23" s="9">
        <v>-486000</v>
      </c>
      <c r="D23" s="10">
        <v>908776</v>
      </c>
      <c r="E23" s="10">
        <v>98000</v>
      </c>
      <c r="F23" s="10">
        <v>280023.2</v>
      </c>
      <c r="G23" s="10">
        <v>44000</v>
      </c>
      <c r="H23" s="10">
        <v>44000</v>
      </c>
      <c r="I23" s="10">
        <v>44150</v>
      </c>
      <c r="J23" s="10">
        <v>178300.24</v>
      </c>
      <c r="K23" s="10">
        <v>493000.18</v>
      </c>
      <c r="L23" s="10">
        <v>258085</v>
      </c>
      <c r="M23" s="12">
        <v>0</v>
      </c>
      <c r="N23" s="12">
        <v>1425927</v>
      </c>
      <c r="O23" s="12">
        <v>0</v>
      </c>
      <c r="P23" s="14">
        <f t="shared" si="3"/>
        <v>3774261.62</v>
      </c>
    </row>
    <row r="24" spans="1:16" x14ac:dyDescent="0.25">
      <c r="A24" s="8" t="s">
        <v>34</v>
      </c>
      <c r="B24" s="11">
        <v>5284516</v>
      </c>
      <c r="C24" s="9">
        <v>100749</v>
      </c>
      <c r="D24" s="10">
        <v>63368.02</v>
      </c>
      <c r="E24" s="10">
        <v>2574155.84</v>
      </c>
      <c r="F24" s="10">
        <v>427293.92</v>
      </c>
      <c r="G24" s="10">
        <v>1302424.53</v>
      </c>
      <c r="H24" s="10">
        <v>80270.59</v>
      </c>
      <c r="I24" s="10">
        <v>79159.02</v>
      </c>
      <c r="J24" s="14">
        <v>78101.08</v>
      </c>
      <c r="K24" s="14">
        <v>80240.08</v>
      </c>
      <c r="L24" s="14">
        <v>80995.149999999994</v>
      </c>
      <c r="M24" s="12">
        <f>'[1]EJECUCION MENSUAL CONSOLIDADA'!$N$68</f>
        <v>81696.59</v>
      </c>
      <c r="N24" s="12">
        <v>81351.649999999994</v>
      </c>
      <c r="O24" s="12">
        <v>0</v>
      </c>
      <c r="P24" s="10">
        <f t="shared" si="3"/>
        <v>4929056.47</v>
      </c>
    </row>
    <row r="25" spans="1:16" x14ac:dyDescent="0.25">
      <c r="A25" s="8" t="s">
        <v>35</v>
      </c>
      <c r="B25" s="11">
        <v>4477137</v>
      </c>
      <c r="C25" s="9">
        <v>-108079</v>
      </c>
      <c r="D25" s="10">
        <v>210543</v>
      </c>
      <c r="E25" s="10">
        <v>550781.62</v>
      </c>
      <c r="F25" s="10">
        <v>11350.99</v>
      </c>
      <c r="G25" s="10">
        <v>266765</v>
      </c>
      <c r="H25" s="10">
        <v>0</v>
      </c>
      <c r="I25" s="10">
        <v>120988.32</v>
      </c>
      <c r="J25" s="14">
        <v>771042.46</v>
      </c>
      <c r="K25" s="14">
        <v>208269.62</v>
      </c>
      <c r="L25" s="14">
        <v>314308.25</v>
      </c>
      <c r="M25" s="12">
        <f>'[1]EJECUCION MENSUAL CONSOLIDADA'!$N$71</f>
        <v>277883.12</v>
      </c>
      <c r="N25" s="12">
        <v>293563</v>
      </c>
      <c r="O25" s="12">
        <v>0</v>
      </c>
      <c r="P25" s="14">
        <f t="shared" si="3"/>
        <v>3025495.38</v>
      </c>
    </row>
    <row r="26" spans="1:16" x14ac:dyDescent="0.25">
      <c r="A26" s="8" t="s">
        <v>36</v>
      </c>
      <c r="B26" s="11">
        <v>9661689</v>
      </c>
      <c r="C26" s="9">
        <v>-1025479</v>
      </c>
      <c r="D26" s="10">
        <v>13136.67</v>
      </c>
      <c r="E26" s="10">
        <v>0</v>
      </c>
      <c r="F26" s="10">
        <v>0</v>
      </c>
      <c r="G26" s="10">
        <v>41456.67</v>
      </c>
      <c r="H26" s="10">
        <v>280840</v>
      </c>
      <c r="I26" s="10">
        <v>789166.62</v>
      </c>
      <c r="J26" s="14">
        <v>383040</v>
      </c>
      <c r="K26" s="14">
        <v>33815.69</v>
      </c>
      <c r="L26" s="14">
        <v>830628.04</v>
      </c>
      <c r="M26" s="12">
        <f>'[1]EJECUCION MENSUAL CONSOLIDADA'!$N$80</f>
        <v>24200.9</v>
      </c>
      <c r="N26" s="12">
        <v>22500</v>
      </c>
      <c r="O26" s="12">
        <v>0</v>
      </c>
      <c r="P26" s="14">
        <f t="shared" si="3"/>
        <v>2418784.59</v>
      </c>
    </row>
    <row r="27" spans="1:16" x14ac:dyDescent="0.25">
      <c r="A27" s="8" t="s">
        <v>37</v>
      </c>
      <c r="B27" s="11">
        <v>9846187</v>
      </c>
      <c r="C27" s="9">
        <v>5300354</v>
      </c>
      <c r="D27" s="10">
        <v>0</v>
      </c>
      <c r="E27" s="10">
        <v>1493762</v>
      </c>
      <c r="F27" s="10">
        <v>0</v>
      </c>
      <c r="G27" s="10">
        <v>747730.6</v>
      </c>
      <c r="H27" s="10">
        <v>1759905.1</v>
      </c>
      <c r="I27" s="10">
        <v>210573.68</v>
      </c>
      <c r="J27" s="14">
        <v>1244223.68</v>
      </c>
      <c r="K27" s="14">
        <v>634927.45000000007</v>
      </c>
      <c r="L27" s="14">
        <v>2873334.2</v>
      </c>
      <c r="M27" s="12">
        <f>'[1]EJECUCION MENSUAL CONSOLIDADA'!$N$101</f>
        <v>713074.29</v>
      </c>
      <c r="N27" s="12">
        <v>1125631.5</v>
      </c>
      <c r="O27" s="12">
        <v>0</v>
      </c>
      <c r="P27" s="14">
        <f t="shared" si="3"/>
        <v>10803162.5</v>
      </c>
    </row>
    <row r="28" spans="1:16" x14ac:dyDescent="0.25">
      <c r="A28" s="6" t="s">
        <v>38</v>
      </c>
      <c r="B28" s="7">
        <f t="shared" ref="B28:P28" si="4">+B29+B30+B31+B32+B33+B34+B35+B36+B37</f>
        <v>22429932</v>
      </c>
      <c r="C28" s="7">
        <f t="shared" si="4"/>
        <v>-1581013.5</v>
      </c>
      <c r="D28" s="7">
        <f t="shared" si="4"/>
        <v>28720</v>
      </c>
      <c r="E28" s="7">
        <f t="shared" si="4"/>
        <v>2486219.5999999996</v>
      </c>
      <c r="F28" s="7">
        <f t="shared" si="4"/>
        <v>865774.82</v>
      </c>
      <c r="G28" s="7">
        <f t="shared" si="4"/>
        <v>2290869.38</v>
      </c>
      <c r="H28" s="7">
        <f t="shared" si="4"/>
        <v>715208.36</v>
      </c>
      <c r="I28" s="7">
        <f t="shared" si="4"/>
        <v>142397.06</v>
      </c>
      <c r="J28" s="7">
        <f t="shared" si="4"/>
        <v>2563285.6799999997</v>
      </c>
      <c r="K28" s="7">
        <f t="shared" si="4"/>
        <v>2894502.94</v>
      </c>
      <c r="L28" s="7">
        <f t="shared" si="4"/>
        <v>171272.69</v>
      </c>
      <c r="M28" s="7">
        <f t="shared" si="4"/>
        <v>433219.76</v>
      </c>
      <c r="N28" s="7">
        <f t="shared" si="4"/>
        <v>3389457.1000000006</v>
      </c>
      <c r="O28" s="7">
        <f t="shared" si="4"/>
        <v>0</v>
      </c>
      <c r="P28" s="7">
        <f t="shared" si="4"/>
        <v>15980927.389999999</v>
      </c>
    </row>
    <row r="29" spans="1:16" x14ac:dyDescent="0.25">
      <c r="A29" s="8" t="s">
        <v>39</v>
      </c>
      <c r="B29" s="11">
        <v>919614</v>
      </c>
      <c r="C29" s="16">
        <v>131879</v>
      </c>
      <c r="D29" s="10">
        <v>28720</v>
      </c>
      <c r="E29" s="10">
        <v>295393.3</v>
      </c>
      <c r="F29" s="10">
        <v>44229.38</v>
      </c>
      <c r="G29" s="10">
        <v>41395</v>
      </c>
      <c r="H29" s="10">
        <v>209699</v>
      </c>
      <c r="I29" s="10">
        <v>20504.5</v>
      </c>
      <c r="J29" s="10">
        <v>51385</v>
      </c>
      <c r="K29" s="10">
        <v>267641.56</v>
      </c>
      <c r="L29" s="10">
        <v>17080</v>
      </c>
      <c r="M29" s="12">
        <f>'[1]EJECUCION MENSUAL CONSOLIDADA'!$N$108</f>
        <v>45765</v>
      </c>
      <c r="N29" s="12">
        <v>26645</v>
      </c>
      <c r="O29" s="12">
        <v>0</v>
      </c>
      <c r="P29" s="14">
        <f t="shared" ref="P29:P37" si="5">+D29+E29+F29+G29+H29+I29+J29+K29+L29+M29+N29+O29</f>
        <v>1048457.74</v>
      </c>
    </row>
    <row r="30" spans="1:16" x14ac:dyDescent="0.25">
      <c r="A30" s="8" t="s">
        <v>40</v>
      </c>
      <c r="B30" s="11">
        <v>2316451</v>
      </c>
      <c r="C30" s="16">
        <v>814946.5</v>
      </c>
      <c r="D30" s="10">
        <v>0</v>
      </c>
      <c r="E30" s="10">
        <v>18408</v>
      </c>
      <c r="F30" s="10">
        <v>1734.6</v>
      </c>
      <c r="G30" s="10">
        <v>0</v>
      </c>
      <c r="H30" s="10">
        <v>212400</v>
      </c>
      <c r="I30" s="10">
        <v>500</v>
      </c>
      <c r="J30" s="14">
        <v>0</v>
      </c>
      <c r="K30" s="14">
        <v>485657.32</v>
      </c>
      <c r="L30" s="14">
        <v>0</v>
      </c>
      <c r="M30" s="12">
        <f>'[1]EJECUCION MENSUAL CONSOLIDADA'!$N$112</f>
        <v>27730</v>
      </c>
      <c r="N30" s="12">
        <v>1268.5</v>
      </c>
      <c r="O30" s="12">
        <v>0</v>
      </c>
      <c r="P30" s="10">
        <f t="shared" si="5"/>
        <v>747698.42</v>
      </c>
    </row>
    <row r="31" spans="1:16" x14ac:dyDescent="0.25">
      <c r="A31" s="8" t="s">
        <v>41</v>
      </c>
      <c r="B31" s="11">
        <v>1158645</v>
      </c>
      <c r="C31" s="16">
        <v>-13212</v>
      </c>
      <c r="D31" s="10">
        <v>0</v>
      </c>
      <c r="E31" s="10">
        <v>214966.5</v>
      </c>
      <c r="F31" s="10">
        <v>36235.440000000002</v>
      </c>
      <c r="G31" s="10">
        <v>2950</v>
      </c>
      <c r="H31" s="10">
        <v>117882</v>
      </c>
      <c r="I31" s="10">
        <v>21095.42</v>
      </c>
      <c r="J31" s="14">
        <v>139167.12</v>
      </c>
      <c r="K31" s="14">
        <v>238308.78</v>
      </c>
      <c r="L31" s="14">
        <v>0</v>
      </c>
      <c r="M31" s="12">
        <f>'[1]EJECUCION MENSUAL CONSOLIDADA'!$N$117</f>
        <v>69233.399999999994</v>
      </c>
      <c r="N31" s="12">
        <v>203455.6</v>
      </c>
      <c r="O31" s="12">
        <v>0</v>
      </c>
      <c r="P31" s="14">
        <f t="shared" si="5"/>
        <v>1043294.26</v>
      </c>
    </row>
    <row r="32" spans="1:16" x14ac:dyDescent="0.25">
      <c r="A32" s="8" t="s">
        <v>42</v>
      </c>
      <c r="B32" s="11">
        <v>269101</v>
      </c>
      <c r="C32" s="16">
        <v>-12800</v>
      </c>
      <c r="D32" s="10">
        <v>0</v>
      </c>
      <c r="E32" s="10">
        <v>0</v>
      </c>
      <c r="F32" s="10">
        <v>69765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f>'[1]EJECUCION MENSUAL CONSOLIDADA'!$N$124</f>
        <v>111795</v>
      </c>
      <c r="N32" s="12">
        <v>0</v>
      </c>
      <c r="O32" s="12">
        <v>0</v>
      </c>
      <c r="P32" s="14">
        <f t="shared" si="5"/>
        <v>181560</v>
      </c>
    </row>
    <row r="33" spans="1:16" x14ac:dyDescent="0.25">
      <c r="A33" s="8" t="s">
        <v>43</v>
      </c>
      <c r="B33" s="11">
        <v>580000</v>
      </c>
      <c r="C33" s="16">
        <v>10000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9726.99</v>
      </c>
      <c r="J33" s="10">
        <v>117500.09</v>
      </c>
      <c r="K33" s="10">
        <v>3480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130707.08</v>
      </c>
    </row>
    <row r="34" spans="1:16" x14ac:dyDescent="0.25">
      <c r="A34" s="8" t="s">
        <v>44</v>
      </c>
      <c r="B34" s="11">
        <v>42509</v>
      </c>
      <c r="C34" s="16">
        <v>8982</v>
      </c>
      <c r="D34" s="10">
        <v>0</v>
      </c>
      <c r="E34" s="10">
        <v>0</v>
      </c>
      <c r="F34" s="10">
        <v>5714.82</v>
      </c>
      <c r="G34" s="10">
        <v>1900.98</v>
      </c>
      <c r="H34" s="10">
        <v>0</v>
      </c>
      <c r="I34" s="10">
        <v>5597.06</v>
      </c>
      <c r="J34" s="14">
        <v>962.88</v>
      </c>
      <c r="K34" s="14">
        <v>12617.5</v>
      </c>
      <c r="L34" s="14">
        <v>9615.82</v>
      </c>
      <c r="M34" s="12">
        <v>0</v>
      </c>
      <c r="N34" s="12">
        <v>5097.6000000000004</v>
      </c>
      <c r="O34" s="12">
        <v>0</v>
      </c>
      <c r="P34" s="10">
        <f t="shared" si="5"/>
        <v>41506.659999999996</v>
      </c>
    </row>
    <row r="35" spans="1:16" x14ac:dyDescent="0.25">
      <c r="A35" s="8" t="s">
        <v>45</v>
      </c>
      <c r="B35" s="11">
        <v>10692984</v>
      </c>
      <c r="C35" s="16">
        <v>-34506</v>
      </c>
      <c r="D35" s="10">
        <v>0</v>
      </c>
      <c r="E35" s="10">
        <v>1800000</v>
      </c>
      <c r="F35" s="10">
        <v>55667.98</v>
      </c>
      <c r="G35" s="10">
        <v>1800826</v>
      </c>
      <c r="H35" s="10">
        <v>33690</v>
      </c>
      <c r="I35" s="10">
        <v>8100.55</v>
      </c>
      <c r="J35" s="14">
        <v>1549528.14</v>
      </c>
      <c r="K35" s="14">
        <v>1509772</v>
      </c>
      <c r="L35" s="14">
        <v>72759.63</v>
      </c>
      <c r="M35" s="12">
        <v>0</v>
      </c>
      <c r="N35" s="12">
        <v>2866376.72</v>
      </c>
      <c r="O35" s="12">
        <v>0</v>
      </c>
      <c r="P35" s="14">
        <f t="shared" si="5"/>
        <v>9696721.0199999996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6450628</v>
      </c>
      <c r="C37" s="16">
        <v>-2486303</v>
      </c>
      <c r="D37" s="10">
        <v>0</v>
      </c>
      <c r="E37" s="10">
        <v>157451.79999999999</v>
      </c>
      <c r="F37" s="10">
        <v>652427.6</v>
      </c>
      <c r="G37" s="10">
        <v>443797.4</v>
      </c>
      <c r="H37" s="10">
        <v>141537.35999999999</v>
      </c>
      <c r="I37" s="10">
        <v>76872.539999999994</v>
      </c>
      <c r="J37" s="14">
        <v>704742.45</v>
      </c>
      <c r="K37" s="14">
        <v>377025.77999999997</v>
      </c>
      <c r="L37" s="14">
        <v>71817.240000000005</v>
      </c>
      <c r="M37" s="12">
        <f>'[1]EJECUCION MENSUAL CONSOLIDADA'!$N$152</f>
        <v>178696.36</v>
      </c>
      <c r="N37" s="12">
        <v>286613.68</v>
      </c>
      <c r="O37" s="12">
        <v>0</v>
      </c>
      <c r="P37" s="14">
        <f t="shared" si="5"/>
        <v>3090982.2099999995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2537200</v>
      </c>
      <c r="D38" s="7">
        <f t="shared" si="6"/>
        <v>0</v>
      </c>
      <c r="E38" s="7">
        <f t="shared" si="6"/>
        <v>212251.84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1505743.44</v>
      </c>
      <c r="J38" s="7">
        <f t="shared" si="6"/>
        <v>0</v>
      </c>
      <c r="K38" s="7">
        <f t="shared" si="6"/>
        <v>785943.15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2503938.4300000002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2537200</v>
      </c>
      <c r="D45" s="10">
        <v>0</v>
      </c>
      <c r="E45" s="10">
        <v>212251.84</v>
      </c>
      <c r="F45" s="10">
        <v>0</v>
      </c>
      <c r="G45" s="10">
        <v>0</v>
      </c>
      <c r="H45" s="10">
        <v>0</v>
      </c>
      <c r="I45" s="10">
        <v>1505743.44</v>
      </c>
      <c r="J45" s="14">
        <v>0</v>
      </c>
      <c r="K45" s="14">
        <v>785943.15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2503938.4300000002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5803210</v>
      </c>
      <c r="C54" s="7">
        <f t="shared" si="10"/>
        <v>-2894752.5</v>
      </c>
      <c r="D54" s="7">
        <f t="shared" si="10"/>
        <v>0</v>
      </c>
      <c r="E54" s="7">
        <f t="shared" si="10"/>
        <v>121587.2</v>
      </c>
      <c r="F54" s="7">
        <f t="shared" si="10"/>
        <v>188242.47</v>
      </c>
      <c r="G54" s="7">
        <f t="shared" si="10"/>
        <v>40861.5</v>
      </c>
      <c r="H54" s="7">
        <f t="shared" si="10"/>
        <v>366867.81</v>
      </c>
      <c r="I54" s="7">
        <f t="shared" si="10"/>
        <v>132994.03</v>
      </c>
      <c r="J54" s="7">
        <f t="shared" si="10"/>
        <v>128590.5</v>
      </c>
      <c r="K54" s="7">
        <f t="shared" si="10"/>
        <v>47200</v>
      </c>
      <c r="L54" s="7">
        <f t="shared" si="10"/>
        <v>0</v>
      </c>
      <c r="M54" s="7">
        <f t="shared" si="10"/>
        <v>377877.99</v>
      </c>
      <c r="N54" s="7">
        <f t="shared" si="10"/>
        <v>71000.81</v>
      </c>
      <c r="O54" s="7">
        <f t="shared" si="10"/>
        <v>0</v>
      </c>
      <c r="P54" s="7">
        <f t="shared" si="9"/>
        <v>1475222.31</v>
      </c>
    </row>
    <row r="55" spans="1:16" x14ac:dyDescent="0.25">
      <c r="A55" s="8" t="s">
        <v>65</v>
      </c>
      <c r="B55" s="11">
        <v>2748485</v>
      </c>
      <c r="C55" s="17">
        <v>-439252.5</v>
      </c>
      <c r="D55" s="10">
        <v>0</v>
      </c>
      <c r="E55" s="10">
        <v>121587.2</v>
      </c>
      <c r="F55" s="10">
        <v>188242.47</v>
      </c>
      <c r="G55" s="10">
        <v>40861.5</v>
      </c>
      <c r="H55" s="10">
        <v>366867.81</v>
      </c>
      <c r="I55" s="10">
        <v>132994.03</v>
      </c>
      <c r="J55" s="10">
        <v>68410.5</v>
      </c>
      <c r="K55" s="10">
        <v>47200</v>
      </c>
      <c r="L55" s="10">
        <v>0</v>
      </c>
      <c r="M55" s="10">
        <f>'[1]EJECUCION MENSUAL CONSOLIDADA'!$N$175</f>
        <v>234984</v>
      </c>
      <c r="N55" s="10">
        <v>56253.17</v>
      </c>
      <c r="O55" s="10">
        <v>0</v>
      </c>
      <c r="P55" s="10">
        <f t="shared" si="9"/>
        <v>1257400.68</v>
      </c>
    </row>
    <row r="56" spans="1:16" x14ac:dyDescent="0.25">
      <c r="A56" s="8" t="s">
        <v>66</v>
      </c>
      <c r="B56" s="11">
        <v>62556</v>
      </c>
      <c r="C56" s="17">
        <v>137062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60180</v>
      </c>
      <c r="K56" s="10">
        <v>0</v>
      </c>
      <c r="L56" s="10">
        <v>0</v>
      </c>
      <c r="M56" s="10">
        <f>'[1]EJECUCION MENSUAL CONSOLIDADA'!$N$184</f>
        <v>107739.93</v>
      </c>
      <c r="N56" s="10">
        <v>14747.64</v>
      </c>
      <c r="O56" s="10">
        <v>0</v>
      </c>
      <c r="P56" s="10">
        <f t="shared" si="9"/>
        <v>182667.57</v>
      </c>
    </row>
    <row r="57" spans="1:16" x14ac:dyDescent="0.25">
      <c r="A57" s="8" t="s">
        <v>67</v>
      </c>
      <c r="B57" s="11">
        <v>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-2500000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478969</v>
      </c>
      <c r="C59" s="17">
        <v>-92562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f>'[1]EJECUCION MENSUAL CONSOLIDADA'!$N$194</f>
        <v>35154.06</v>
      </c>
      <c r="N59" s="10">
        <v>0</v>
      </c>
      <c r="O59" s="10">
        <v>0</v>
      </c>
      <c r="P59" s="10">
        <f t="shared" si="9"/>
        <v>35154.06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13200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567996445</v>
      </c>
      <c r="C85" s="20">
        <f t="shared" si="18"/>
        <v>2568782</v>
      </c>
      <c r="D85" s="20">
        <f t="shared" si="18"/>
        <v>30896107.340000004</v>
      </c>
      <c r="E85" s="20">
        <f t="shared" si="18"/>
        <v>36510423.140000008</v>
      </c>
      <c r="F85" s="20">
        <f t="shared" si="18"/>
        <v>33264578.780000001</v>
      </c>
      <c r="G85" s="20">
        <f t="shared" si="18"/>
        <v>58117333.020000003</v>
      </c>
      <c r="H85" s="20">
        <f t="shared" si="18"/>
        <v>34358313.410000004</v>
      </c>
      <c r="I85" s="20">
        <f t="shared" si="18"/>
        <v>32290048.07</v>
      </c>
      <c r="J85" s="20">
        <f t="shared" si="18"/>
        <v>35314210.599999994</v>
      </c>
      <c r="K85" s="20">
        <f t="shared" si="18"/>
        <v>35196341.529999994</v>
      </c>
      <c r="L85" s="20">
        <f t="shared" si="18"/>
        <v>40555153.939999998</v>
      </c>
      <c r="M85" s="20">
        <f t="shared" si="18"/>
        <v>56398851.18</v>
      </c>
      <c r="N85" s="21">
        <f t="shared" si="18"/>
        <v>60898822.31000001</v>
      </c>
      <c r="O85" s="22">
        <f t="shared" si="18"/>
        <v>0</v>
      </c>
      <c r="P85" s="23">
        <f t="shared" si="18"/>
        <v>453800183.32000005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97</v>
      </c>
      <c r="B92" s="51"/>
      <c r="D92" s="27" t="s">
        <v>99</v>
      </c>
      <c r="N92" s="52" t="s">
        <v>102</v>
      </c>
      <c r="O92" s="52"/>
      <c r="P92" s="52"/>
    </row>
    <row r="93" spans="1:18" ht="15.75" x14ac:dyDescent="0.25">
      <c r="A93" s="53" t="s">
        <v>103</v>
      </c>
      <c r="B93" s="53"/>
      <c r="D93" s="28" t="s">
        <v>100</v>
      </c>
      <c r="N93" s="54" t="s">
        <v>98</v>
      </c>
      <c r="O93" s="54"/>
      <c r="P93" s="54"/>
    </row>
    <row r="94" spans="1:18" ht="21" customHeight="1" x14ac:dyDescent="0.25">
      <c r="A94" s="53" t="s">
        <v>104</v>
      </c>
      <c r="B94" s="53"/>
      <c r="D94" s="29"/>
      <c r="E94" s="26" t="s">
        <v>96</v>
      </c>
      <c r="N94" s="55" t="s">
        <v>101</v>
      </c>
      <c r="O94" s="55"/>
      <c r="P94" s="55"/>
    </row>
    <row r="95" spans="1:18" ht="15.75" x14ac:dyDescent="0.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15.75" customHeight="1" thickBot="1" x14ac:dyDescent="0.3">
      <c r="A97" s="48" t="s">
        <v>105</v>
      </c>
      <c r="B97" s="49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30" customHeight="1" thickBot="1" x14ac:dyDescent="0.3">
      <c r="A98" s="46" t="s">
        <v>106</v>
      </c>
      <c r="B98" s="47"/>
    </row>
    <row r="99" spans="1:16" ht="45.75" customHeight="1" thickBot="1" x14ac:dyDescent="0.3">
      <c r="A99" s="44" t="s">
        <v>107</v>
      </c>
      <c r="B99" s="45"/>
    </row>
    <row r="101" spans="1:16" ht="32.25" customHeight="1" x14ac:dyDescent="0.25"/>
  </sheetData>
  <protectedRanges>
    <protectedRange sqref="A95 D95" name="Rango1_1_1_1_2_1"/>
  </protectedRanges>
  <mergeCells count="19">
    <mergeCell ref="A99:B99"/>
    <mergeCell ref="A98:B98"/>
    <mergeCell ref="A97:B97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8" fitToHeight="0" orientation="landscape" r:id="rId1"/>
  <rowBreaks count="1" manualBreakCount="1">
    <brk id="58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Ana Mora de la Cruz</cp:lastModifiedBy>
  <cp:lastPrinted>2025-12-01T16:48:18Z</cp:lastPrinted>
  <dcterms:created xsi:type="dcterms:W3CDTF">2021-12-08T16:11:17Z</dcterms:created>
  <dcterms:modified xsi:type="dcterms:W3CDTF">2025-12-02T12:32:11Z</dcterms:modified>
</cp:coreProperties>
</file>