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10 OPTI OCTUBRE 2025\"/>
    </mc:Choice>
  </mc:AlternateContent>
  <bookViews>
    <workbookView xWindow="0" yWindow="0" windowWidth="21600" windowHeight="9480"/>
  </bookViews>
  <sheets>
    <sheet name="P3 Ejecucion " sheetId="1" r:id="rId1"/>
  </sheets>
  <externalReferences>
    <externalReference r:id="rId2"/>
  </externalReference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5" i="1" l="1"/>
  <c r="K52" i="1"/>
  <c r="K51" i="1"/>
  <c r="K33" i="1"/>
  <c r="K28" i="1"/>
  <c r="K27" i="1"/>
  <c r="K26" i="1"/>
  <c r="K25" i="1"/>
  <c r="K23" i="1"/>
  <c r="K22" i="1"/>
  <c r="K21" i="1"/>
  <c r="K20" i="1"/>
  <c r="K18" i="1"/>
  <c r="K17" i="1"/>
  <c r="K16" i="1"/>
  <c r="K15" i="1"/>
  <c r="K13" i="1"/>
  <c r="K10" i="1"/>
  <c r="K9" i="1"/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<sst xmlns="http://schemas.openxmlformats.org/spreadsheetml/2006/main" count="105" uniqueCount="105">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</sst>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32844</xdr:colOff>
      <xdr:row>0</xdr:row>
      <xdr:rowOff>0</xdr:rowOff>
    </xdr:from>
    <xdr:to>
      <xdr:col>0</xdr:col>
      <xdr:colOff>1937845</xdr:colOff>
      <xdr:row>4</xdr:row>
      <xdr:rowOff>98534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2844" y="0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599010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5/PRESUPUESTO%202025/EJECUCION%20DEL%20PRESUPUESTO%202025/EJECUCION%20MENSUAL%202025/REPORTES%20EJECUCION%20DEL%20PRESUPUESTO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1-1-2025"/>
      <sheetName val="EJECUCION AL 28-2-2025"/>
      <sheetName val="EJECUCION AL 31-3-2025"/>
      <sheetName val="EJECUCION AL 30-4-2025"/>
      <sheetName val="EJECUCION AL 31-5-2025"/>
      <sheetName val="EJECUCION AL 30-6-2025"/>
      <sheetName val="EJECUCION AL 31-7-2025"/>
      <sheetName val="EJECUCION AL 31-8-2025"/>
      <sheetName val="EJECUCION AL 30-9-2025"/>
      <sheetName val="EJECUCION AL 31-10-2025"/>
      <sheetName val="EJECUCION AL 30-11-2025"/>
      <sheetName val="EJECUCION AL 31-12-2025"/>
      <sheetName val="EJECUCION MENSUAL CONSOLIDADA"/>
      <sheetName val="Ejecución 1er Trimestre "/>
      <sheetName val="Ejecución 2do Trimestre "/>
      <sheetName val="Ejecución 3er Trimestre "/>
      <sheetName val="Ejecución 4to Trimestre"/>
      <sheetName val="Ejecución 1er Semestre 2025"/>
      <sheetName val="Ejecución 2do Semestre 20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N13">
            <v>24667009.809999999</v>
          </cell>
        </row>
        <row r="24">
          <cell r="N24">
            <v>25317777.789999999</v>
          </cell>
        </row>
        <row r="34">
          <cell r="N34">
            <v>3692775.6300000004</v>
          </cell>
        </row>
        <row r="42">
          <cell r="N42">
            <v>461167.17</v>
          </cell>
        </row>
        <row r="48">
          <cell r="N48">
            <v>59000</v>
          </cell>
        </row>
        <row r="54">
          <cell r="N54">
            <v>181780.48000000001</v>
          </cell>
        </row>
        <row r="57">
          <cell r="N57">
            <v>111387.65</v>
          </cell>
        </row>
        <row r="68">
          <cell r="N68">
            <v>81696.59</v>
          </cell>
        </row>
        <row r="71">
          <cell r="N71">
            <v>277883.12</v>
          </cell>
        </row>
        <row r="80">
          <cell r="N80">
            <v>24200.9</v>
          </cell>
        </row>
        <row r="101">
          <cell r="N101">
            <v>713074.29</v>
          </cell>
        </row>
        <row r="108">
          <cell r="N108">
            <v>45765</v>
          </cell>
        </row>
        <row r="112">
          <cell r="N112">
            <v>27730</v>
          </cell>
        </row>
        <row r="117">
          <cell r="N117">
            <v>69233.399999999994</v>
          </cell>
        </row>
        <row r="124">
          <cell r="N124">
            <v>111795</v>
          </cell>
        </row>
        <row r="152">
          <cell r="N152">
            <v>178696.36</v>
          </cell>
        </row>
        <row r="175">
          <cell r="N175">
            <v>234984</v>
          </cell>
        </row>
        <row r="184">
          <cell r="N184">
            <v>107739.93</v>
          </cell>
        </row>
        <row r="194">
          <cell r="N194">
            <v>35154.06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zoomScale="87" zoomScaleNormal="87" workbookViewId="0">
      <selection activeCell="P10" sqref="P10"/>
    </sheetView>
  </sheetViews>
  <sheetFormatPr baseColWidth="10" defaultColWidth="11.42578125" defaultRowHeight="15" x14ac:dyDescent="0.25"/>
  <cols>
    <col min="1" max="1" width="92.5703125" customWidth="1"/>
    <col min="2" max="2" width="18.5703125" customWidth="1"/>
    <col min="3" max="3" width="18" customWidth="1"/>
    <col min="4" max="4" width="14.5703125" customWidth="1"/>
    <col min="5" max="5" width="15.42578125" customWidth="1"/>
    <col min="6" max="6" width="15.28515625" customWidth="1"/>
    <col min="7" max="7" width="0.140625" customWidth="1"/>
    <col min="8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2025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30896107.340000004</v>
      </c>
      <c r="C7" s="6">
        <f t="shared" ref="C7:N7" si="0">+C8+C14+C24+C34+C43+C50+C60+C65+C68</f>
        <v>36510423.140000008</v>
      </c>
      <c r="D7" s="6">
        <f t="shared" si="0"/>
        <v>33264578.780000001</v>
      </c>
      <c r="E7" s="6">
        <f t="shared" si="0"/>
        <v>58117333.020000003</v>
      </c>
      <c r="F7" s="6">
        <f t="shared" si="0"/>
        <v>34358313.410000004</v>
      </c>
      <c r="G7" s="6">
        <f t="shared" si="0"/>
        <v>32290048.07</v>
      </c>
      <c r="H7" s="6">
        <f t="shared" si="0"/>
        <v>35314210.599999994</v>
      </c>
      <c r="I7" s="6">
        <f t="shared" si="0"/>
        <v>35196341.529999994</v>
      </c>
      <c r="J7" s="6">
        <f t="shared" si="0"/>
        <v>40555153.939999998</v>
      </c>
      <c r="K7" s="6">
        <f t="shared" si="0"/>
        <v>56398851.18</v>
      </c>
      <c r="L7" s="6">
        <f t="shared" si="0"/>
        <v>0</v>
      </c>
      <c r="M7" s="6">
        <f t="shared" si="0"/>
        <v>0</v>
      </c>
      <c r="N7" s="6">
        <f t="shared" si="0"/>
        <v>392901361.01000005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28860863.259999998</v>
      </c>
      <c r="D8" s="9">
        <f t="shared" si="1"/>
        <v>30663864.300000001</v>
      </c>
      <c r="E8" s="9">
        <f t="shared" si="1"/>
        <v>52104598.730000004</v>
      </c>
      <c r="F8" s="9">
        <f t="shared" si="1"/>
        <v>29620702.390000001</v>
      </c>
      <c r="G8" s="9">
        <f t="shared" si="1"/>
        <v>29010619.439999998</v>
      </c>
      <c r="H8" s="9">
        <f t="shared" si="1"/>
        <v>28981283.129999999</v>
      </c>
      <c r="I8" s="9">
        <f t="shared" si="1"/>
        <v>29050994.529999997</v>
      </c>
      <c r="J8" s="9">
        <f t="shared" si="1"/>
        <v>34110521.719999999</v>
      </c>
      <c r="K8" s="9">
        <f t="shared" si="1"/>
        <v>53677563.229999997</v>
      </c>
      <c r="L8" s="9">
        <f t="shared" si="1"/>
        <v>0</v>
      </c>
      <c r="M8" s="9">
        <f t="shared" si="1"/>
        <v>0</v>
      </c>
      <c r="N8" s="9">
        <f t="shared" si="1"/>
        <v>345015275.29000002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24432750</v>
      </c>
      <c r="D9" s="13">
        <v>26214283.440000001</v>
      </c>
      <c r="E9" s="13">
        <v>24282940.100000001</v>
      </c>
      <c r="F9" s="13">
        <v>24395750</v>
      </c>
      <c r="G9" s="13">
        <v>24568495.809999999</v>
      </c>
      <c r="H9" s="13">
        <v>24530750</v>
      </c>
      <c r="I9" s="13">
        <v>24626015.489999998</v>
      </c>
      <c r="J9" s="13">
        <v>24511750</v>
      </c>
      <c r="K9" s="13">
        <f>'[1]EJECUCION MENSUAL CONSOLIDADA'!$N$13</f>
        <v>24667009.809999999</v>
      </c>
      <c r="L9" s="13">
        <v>0</v>
      </c>
      <c r="M9" s="13">
        <v>0</v>
      </c>
      <c r="N9" s="16">
        <f t="shared" ref="N9:N71" si="2">+B9+C9+D9+E9+F9+G9+H9+I9+J9+K9+L9+M9</f>
        <v>246726161.32000002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24124999.989999998</v>
      </c>
      <c r="F10" s="13">
        <v>1525694.45</v>
      </c>
      <c r="G10" s="13">
        <v>731000</v>
      </c>
      <c r="H10" s="13">
        <v>731000</v>
      </c>
      <c r="I10" s="13">
        <v>731000</v>
      </c>
      <c r="J10" s="13">
        <v>731000</v>
      </c>
      <c r="K10" s="13">
        <f>'[1]EJECUCION MENSUAL CONSOLIDADA'!$N$24</f>
        <v>25317777.789999999</v>
      </c>
      <c r="L10" s="13">
        <v>0</v>
      </c>
      <c r="M10" s="13">
        <v>0</v>
      </c>
      <c r="N10" s="16">
        <f t="shared" si="2"/>
        <v>56085472.229999997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5152500</v>
      </c>
      <c r="K11" s="13">
        <v>0</v>
      </c>
      <c r="L11" s="13">
        <v>0</v>
      </c>
      <c r="M11" s="13">
        <v>0</v>
      </c>
      <c r="N11" s="16">
        <f t="shared" si="2"/>
        <v>5152500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3697113.26</v>
      </c>
      <c r="D13" s="13">
        <v>3718580.86</v>
      </c>
      <c r="E13" s="13">
        <v>3696658.64</v>
      </c>
      <c r="F13" s="13">
        <v>3699257.94</v>
      </c>
      <c r="G13" s="13">
        <v>3711123.63</v>
      </c>
      <c r="H13" s="13">
        <v>3719533.13</v>
      </c>
      <c r="I13" s="13">
        <v>3693979.04</v>
      </c>
      <c r="J13" s="13">
        <v>3715271.7199999997</v>
      </c>
      <c r="K13" s="13">
        <f>'[1]EJECUCION MENSUAL CONSOLIDADA'!$N$34</f>
        <v>3692775.6300000004</v>
      </c>
      <c r="L13" s="13">
        <v>0</v>
      </c>
      <c r="M13" s="13">
        <v>0</v>
      </c>
      <c r="N13" s="16">
        <f t="shared" si="2"/>
        <v>37051141.739999995</v>
      </c>
      <c r="O13" s="15"/>
    </row>
    <row r="14" spans="1:17" x14ac:dyDescent="0.25">
      <c r="A14" s="8" t="s">
        <v>24</v>
      </c>
      <c r="B14" s="9">
        <f>+B15+B16+B17+B18+B19+B20+B21+B22+B23</f>
        <v>1933122.7799999998</v>
      </c>
      <c r="C14" s="9">
        <f t="shared" ref="C14:J14" si="3">+C15+C16+C17+C18+C19+C20+C21+C22+C23</f>
        <v>4829501.24</v>
      </c>
      <c r="D14" s="9">
        <f t="shared" si="3"/>
        <v>1546697.19</v>
      </c>
      <c r="E14" s="9">
        <f t="shared" si="3"/>
        <v>3681003.4099999997</v>
      </c>
      <c r="F14" s="9">
        <f t="shared" si="3"/>
        <v>3655534.8500000006</v>
      </c>
      <c r="G14" s="9">
        <f t="shared" si="3"/>
        <v>1498294.0999999999</v>
      </c>
      <c r="H14" s="9">
        <f t="shared" si="3"/>
        <v>3641051.29</v>
      </c>
      <c r="I14" s="9">
        <f t="shared" si="3"/>
        <v>2417700.91</v>
      </c>
      <c r="J14" s="9">
        <f t="shared" si="3"/>
        <v>6273359.5299999993</v>
      </c>
      <c r="K14" s="10">
        <f>+K15+K16+K17+K18+K19+K20+K21+K22+K23</f>
        <v>1910190.2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31386455.499999996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112801.78</v>
      </c>
      <c r="D15" s="13">
        <v>820559.68</v>
      </c>
      <c r="E15" s="13">
        <v>1024676.61</v>
      </c>
      <c r="F15" s="13">
        <v>1040043.16</v>
      </c>
      <c r="G15" s="13">
        <v>215313.46</v>
      </c>
      <c r="H15" s="13">
        <v>812347.53</v>
      </c>
      <c r="I15" s="13">
        <v>713012.03</v>
      </c>
      <c r="J15" s="13">
        <v>1739611.8199999998</v>
      </c>
      <c r="K15" s="13">
        <f>'[1]EJECUCION MENSUAL CONSOLIDADA'!$N$42</f>
        <v>461167.17</v>
      </c>
      <c r="L15" s="13">
        <v>0</v>
      </c>
      <c r="M15" s="13">
        <v>0</v>
      </c>
      <c r="N15" s="16">
        <f t="shared" si="2"/>
        <v>7661256.3300000001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7469.4</v>
      </c>
      <c r="E16" s="13">
        <v>0</v>
      </c>
      <c r="F16" s="13">
        <v>74576</v>
      </c>
      <c r="G16" s="13">
        <v>4543</v>
      </c>
      <c r="H16" s="13">
        <v>173996.3</v>
      </c>
      <c r="I16" s="13">
        <v>242285.86</v>
      </c>
      <c r="J16" s="13">
        <v>15600.07</v>
      </c>
      <c r="K16" s="13">
        <f>'[1]EJECUCION MENSUAL CONSOLIDADA'!$N$48</f>
        <v>59000</v>
      </c>
      <c r="L16" s="13">
        <v>0</v>
      </c>
      <c r="M16" s="13">
        <v>0</v>
      </c>
      <c r="N16" s="16">
        <f t="shared" si="2"/>
        <v>593046.62999999989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253950</v>
      </c>
      <c r="F17" s="13">
        <v>375900</v>
      </c>
      <c r="G17" s="13">
        <v>0</v>
      </c>
      <c r="H17" s="13">
        <v>0</v>
      </c>
      <c r="I17" s="13">
        <v>0</v>
      </c>
      <c r="J17" s="13">
        <v>160797</v>
      </c>
      <c r="K17" s="13">
        <f>'[1]EJECUCION MENSUAL CONSOLIDADA'!$N$54</f>
        <v>181780.48000000001</v>
      </c>
      <c r="L17" s="13">
        <v>0</v>
      </c>
      <c r="M17" s="13">
        <v>0</v>
      </c>
      <c r="N17" s="16">
        <f>+B17+C17+D17+E17+F17+G17+H17+I17+J17+K17+L17+M17</f>
        <v>972427.48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34400</v>
      </c>
      <c r="H18" s="13">
        <v>0</v>
      </c>
      <c r="I18" s="13">
        <v>12150</v>
      </c>
      <c r="J18" s="13">
        <v>0</v>
      </c>
      <c r="K18" s="13">
        <f>'[1]EJECUCION MENSUAL CONSOLIDADA'!$N$57</f>
        <v>111387.65</v>
      </c>
      <c r="L18" s="13">
        <v>0</v>
      </c>
      <c r="M18" s="13">
        <v>0</v>
      </c>
      <c r="N18" s="16">
        <f t="shared" si="2"/>
        <v>157937.65</v>
      </c>
    </row>
    <row r="19" spans="1:17" x14ac:dyDescent="0.25">
      <c r="A19" s="12" t="s">
        <v>29</v>
      </c>
      <c r="B19" s="13">
        <v>908776</v>
      </c>
      <c r="C19" s="13">
        <v>98000</v>
      </c>
      <c r="D19" s="13">
        <v>280023.2</v>
      </c>
      <c r="E19" s="13">
        <v>44000</v>
      </c>
      <c r="F19" s="13">
        <v>44000</v>
      </c>
      <c r="G19" s="13">
        <v>44150</v>
      </c>
      <c r="H19" s="13">
        <v>178300.24</v>
      </c>
      <c r="I19" s="13">
        <v>493000.18</v>
      </c>
      <c r="J19" s="13">
        <v>258085</v>
      </c>
      <c r="K19" s="13">
        <v>0</v>
      </c>
      <c r="L19" s="13">
        <v>0</v>
      </c>
      <c r="M19" s="13">
        <v>0</v>
      </c>
      <c r="N19" s="16">
        <f t="shared" si="2"/>
        <v>2348334.62</v>
      </c>
    </row>
    <row r="20" spans="1:17" x14ac:dyDescent="0.25">
      <c r="A20" s="12" t="s">
        <v>30</v>
      </c>
      <c r="B20" s="13">
        <v>63368.02</v>
      </c>
      <c r="C20" s="13">
        <v>2574155.84</v>
      </c>
      <c r="D20" s="13">
        <v>427293.92</v>
      </c>
      <c r="E20" s="13">
        <v>1302424.53</v>
      </c>
      <c r="F20" s="13">
        <v>80270.59</v>
      </c>
      <c r="G20" s="13">
        <v>79159.02</v>
      </c>
      <c r="H20" s="13">
        <v>78101.08</v>
      </c>
      <c r="I20" s="13">
        <v>80240.08</v>
      </c>
      <c r="J20" s="13">
        <v>80995.149999999994</v>
      </c>
      <c r="K20" s="13">
        <f>'[1]EJECUCION MENSUAL CONSOLIDADA'!$N$68</f>
        <v>81696.59</v>
      </c>
      <c r="L20" s="13">
        <v>0</v>
      </c>
      <c r="M20" s="13">
        <v>0</v>
      </c>
      <c r="N20" s="16">
        <f t="shared" si="2"/>
        <v>4847704.8199999994</v>
      </c>
    </row>
    <row r="21" spans="1:17" x14ac:dyDescent="0.25">
      <c r="A21" s="12" t="s">
        <v>31</v>
      </c>
      <c r="B21" s="13">
        <v>210543</v>
      </c>
      <c r="C21" s="13">
        <v>550781.62</v>
      </c>
      <c r="D21" s="13">
        <v>11350.99</v>
      </c>
      <c r="E21" s="13">
        <v>266765</v>
      </c>
      <c r="F21" s="13">
        <v>0</v>
      </c>
      <c r="G21" s="13">
        <v>120988.32</v>
      </c>
      <c r="H21" s="13">
        <v>771042.46</v>
      </c>
      <c r="I21" s="13">
        <v>208269.62</v>
      </c>
      <c r="J21" s="13">
        <v>314308.25</v>
      </c>
      <c r="K21" s="13">
        <f>'[1]EJECUCION MENSUAL CONSOLIDADA'!$N$71</f>
        <v>277883.12</v>
      </c>
      <c r="L21" s="13">
        <v>0</v>
      </c>
      <c r="M21" s="13">
        <v>0</v>
      </c>
      <c r="N21" s="16">
        <f t="shared" si="2"/>
        <v>2731932.38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41456.67</v>
      </c>
      <c r="F22" s="13">
        <v>280840</v>
      </c>
      <c r="G22" s="13">
        <v>789166.62</v>
      </c>
      <c r="H22" s="13">
        <v>383040</v>
      </c>
      <c r="I22" s="13">
        <v>33815.69</v>
      </c>
      <c r="J22" s="13">
        <v>830628.04</v>
      </c>
      <c r="K22" s="13">
        <f>'[1]EJECUCION MENSUAL CONSOLIDADA'!$N$80</f>
        <v>24200.9</v>
      </c>
      <c r="L22" s="13">
        <v>0</v>
      </c>
      <c r="M22" s="13">
        <v>0</v>
      </c>
      <c r="N22" s="16">
        <f t="shared" si="2"/>
        <v>2396284.59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1493762</v>
      </c>
      <c r="D23" s="13">
        <v>0</v>
      </c>
      <c r="E23" s="13">
        <v>747730.6</v>
      </c>
      <c r="F23" s="13">
        <v>1759905.1</v>
      </c>
      <c r="G23" s="13">
        <v>210573.68</v>
      </c>
      <c r="H23" s="13">
        <v>1244223.68</v>
      </c>
      <c r="I23" s="13">
        <v>634927.45000000007</v>
      </c>
      <c r="J23" s="13">
        <v>2873334.2</v>
      </c>
      <c r="K23" s="13">
        <f>'[1]EJECUCION MENSUAL CONSOLIDADA'!$N$101</f>
        <v>713074.29</v>
      </c>
      <c r="L23" s="13">
        <v>0</v>
      </c>
      <c r="M23" s="13">
        <v>0</v>
      </c>
      <c r="N23" s="16">
        <f t="shared" si="2"/>
        <v>9677531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2486219.5999999996</v>
      </c>
      <c r="D24" s="9">
        <f t="shared" si="4"/>
        <v>865774.82</v>
      </c>
      <c r="E24" s="9">
        <f t="shared" si="4"/>
        <v>2290869.38</v>
      </c>
      <c r="F24" s="9">
        <f t="shared" si="4"/>
        <v>715208.36</v>
      </c>
      <c r="G24" s="9">
        <f t="shared" si="4"/>
        <v>142397.06</v>
      </c>
      <c r="H24" s="9">
        <f t="shared" si="4"/>
        <v>2563285.6799999997</v>
      </c>
      <c r="I24" s="9">
        <f t="shared" si="4"/>
        <v>2894502.94</v>
      </c>
      <c r="J24" s="9">
        <f t="shared" si="4"/>
        <v>171272.69</v>
      </c>
      <c r="K24" s="9">
        <f>+K25+K26+K27+K28+K29+K30+K31+K32+K33</f>
        <v>433219.76</v>
      </c>
      <c r="L24" s="9">
        <f t="shared" si="4"/>
        <v>0</v>
      </c>
      <c r="M24" s="9">
        <f t="shared" si="4"/>
        <v>0</v>
      </c>
      <c r="N24" s="9">
        <f t="shared" si="4"/>
        <v>12591470.289999999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295393.3</v>
      </c>
      <c r="D25" s="13">
        <v>44229.38</v>
      </c>
      <c r="E25" s="13">
        <v>41395</v>
      </c>
      <c r="F25" s="13">
        <v>209699</v>
      </c>
      <c r="G25" s="13">
        <v>20504.5</v>
      </c>
      <c r="H25" s="13">
        <v>51385</v>
      </c>
      <c r="I25" s="13">
        <v>267641.56</v>
      </c>
      <c r="J25" s="13">
        <v>17080</v>
      </c>
      <c r="K25" s="13">
        <f>'[1]EJECUCION MENSUAL CONSOLIDADA'!$N$108</f>
        <v>45765</v>
      </c>
      <c r="L25" s="13">
        <v>0</v>
      </c>
      <c r="M25" s="13">
        <v>0</v>
      </c>
      <c r="N25" s="16">
        <f t="shared" si="2"/>
        <v>1021812.74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18408</v>
      </c>
      <c r="D26" s="13">
        <v>1734.6</v>
      </c>
      <c r="E26" s="13">
        <v>0</v>
      </c>
      <c r="F26" s="13">
        <v>212400</v>
      </c>
      <c r="G26" s="13">
        <v>500</v>
      </c>
      <c r="H26" s="13">
        <v>0</v>
      </c>
      <c r="I26" s="13">
        <v>485657.32</v>
      </c>
      <c r="J26" s="13">
        <v>0</v>
      </c>
      <c r="K26" s="13">
        <f>'[1]EJECUCION MENSUAL CONSOLIDADA'!$N$112</f>
        <v>27730</v>
      </c>
      <c r="L26" s="13">
        <v>0</v>
      </c>
      <c r="M26" s="13">
        <v>0</v>
      </c>
      <c r="N26" s="16">
        <f t="shared" si="2"/>
        <v>746429.92</v>
      </c>
      <c r="O26" s="35"/>
    </row>
    <row r="27" spans="1:17" x14ac:dyDescent="0.25">
      <c r="A27" s="12" t="s">
        <v>37</v>
      </c>
      <c r="B27" s="13">
        <v>0</v>
      </c>
      <c r="C27" s="13">
        <v>214966.5</v>
      </c>
      <c r="D27" s="13">
        <v>36235.440000000002</v>
      </c>
      <c r="E27" s="13">
        <v>2950</v>
      </c>
      <c r="F27" s="13">
        <v>117882</v>
      </c>
      <c r="G27" s="13">
        <v>21095.42</v>
      </c>
      <c r="H27" s="13">
        <v>139167.12</v>
      </c>
      <c r="I27" s="13">
        <v>238308.78</v>
      </c>
      <c r="J27" s="13">
        <v>0</v>
      </c>
      <c r="K27" s="13">
        <f>'[1]EJECUCION MENSUAL CONSOLIDADA'!$N$117</f>
        <v>69233.399999999994</v>
      </c>
      <c r="L27" s="13">
        <v>0</v>
      </c>
      <c r="M27" s="13">
        <v>0</v>
      </c>
      <c r="N27" s="16">
        <f t="shared" si="2"/>
        <v>839838.66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69765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f>'[1]EJECUCION MENSUAL CONSOLIDADA'!$N$124</f>
        <v>111795</v>
      </c>
      <c r="L28" s="13">
        <v>0</v>
      </c>
      <c r="M28" s="13">
        <v>0</v>
      </c>
      <c r="N28" s="16">
        <f t="shared" si="2"/>
        <v>181560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9726.99</v>
      </c>
      <c r="H29" s="13">
        <v>117500.09</v>
      </c>
      <c r="I29" s="13">
        <v>3480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130707.08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5714.82</v>
      </c>
      <c r="E30" s="13">
        <v>1900.98</v>
      </c>
      <c r="F30" s="13">
        <v>0</v>
      </c>
      <c r="G30" s="13">
        <v>5597.06</v>
      </c>
      <c r="H30" s="13">
        <v>962.88</v>
      </c>
      <c r="I30" s="13">
        <v>12617.5</v>
      </c>
      <c r="J30" s="13">
        <v>9615.82</v>
      </c>
      <c r="K30" s="13">
        <v>0</v>
      </c>
      <c r="L30" s="13">
        <v>0</v>
      </c>
      <c r="M30" s="13">
        <v>0</v>
      </c>
      <c r="N30" s="16">
        <f t="shared" si="2"/>
        <v>36409.06</v>
      </c>
    </row>
    <row r="31" spans="1:17" x14ac:dyDescent="0.25">
      <c r="A31" s="12" t="s">
        <v>41</v>
      </c>
      <c r="B31" s="13">
        <v>0</v>
      </c>
      <c r="C31" s="13">
        <v>1800000</v>
      </c>
      <c r="D31" s="13">
        <v>55667.98</v>
      </c>
      <c r="E31" s="13">
        <v>1800826</v>
      </c>
      <c r="F31" s="13">
        <v>33690</v>
      </c>
      <c r="G31" s="13">
        <v>8100.55</v>
      </c>
      <c r="H31" s="13">
        <v>1549528.14</v>
      </c>
      <c r="I31" s="13">
        <v>1509772</v>
      </c>
      <c r="J31" s="13">
        <v>72759.63</v>
      </c>
      <c r="K31" s="13">
        <v>0</v>
      </c>
      <c r="L31" s="13">
        <v>0</v>
      </c>
      <c r="M31" s="13">
        <v>0</v>
      </c>
      <c r="N31" s="16">
        <f t="shared" si="2"/>
        <v>6830344.2999999998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157451.79999999999</v>
      </c>
      <c r="D33" s="13">
        <v>652427.6</v>
      </c>
      <c r="E33" s="13">
        <v>443797.4</v>
      </c>
      <c r="F33" s="13">
        <v>141537.35999999999</v>
      </c>
      <c r="G33" s="13">
        <v>76872.539999999994</v>
      </c>
      <c r="H33" s="13">
        <v>704742.45</v>
      </c>
      <c r="I33" s="13">
        <v>377025.77999999997</v>
      </c>
      <c r="J33" s="13">
        <v>71817.240000000005</v>
      </c>
      <c r="K33" s="13">
        <f>'[1]EJECUCION MENSUAL CONSOLIDADA'!$N$152</f>
        <v>178696.36</v>
      </c>
      <c r="L33" s="13">
        <v>0</v>
      </c>
      <c r="M33" s="13">
        <v>0</v>
      </c>
      <c r="N33" s="16">
        <f>+B33+C33+D33+E33+F33+G33+H33+I33+J33+K33+L33+M33</f>
        <v>2804368.5299999993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>+C35+C36+C37+C38+C39+C40+C41+C42</f>
        <v>212251.84</v>
      </c>
      <c r="D34" s="9">
        <f t="shared" ref="D34:M34" si="5">+D35+D36+D37+D38+D39+D40+D41+D42</f>
        <v>0</v>
      </c>
      <c r="E34" s="9">
        <f t="shared" si="5"/>
        <v>0</v>
      </c>
      <c r="F34" s="9">
        <f t="shared" si="5"/>
        <v>0</v>
      </c>
      <c r="G34" s="9">
        <f t="shared" si="5"/>
        <v>1505743.44</v>
      </c>
      <c r="H34" s="9">
        <f t="shared" si="5"/>
        <v>0</v>
      </c>
      <c r="I34" s="9">
        <f t="shared" si="5"/>
        <v>785943.15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2503938.4300000002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212251.84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212251.84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1505743.44</v>
      </c>
      <c r="H41" s="18">
        <v>0</v>
      </c>
      <c r="I41" s="18">
        <v>785943.15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2291686.59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121587.2</v>
      </c>
      <c r="D50" s="9">
        <f t="shared" si="7"/>
        <v>188242.47</v>
      </c>
      <c r="E50" s="9">
        <f t="shared" si="7"/>
        <v>40861.5</v>
      </c>
      <c r="F50" s="9">
        <f t="shared" si="7"/>
        <v>366867.81</v>
      </c>
      <c r="G50" s="9">
        <f t="shared" si="7"/>
        <v>132994.03</v>
      </c>
      <c r="H50" s="9">
        <f t="shared" si="7"/>
        <v>128590.5</v>
      </c>
      <c r="I50" s="9">
        <f t="shared" si="7"/>
        <v>47200</v>
      </c>
      <c r="J50" s="9">
        <f t="shared" si="7"/>
        <v>0</v>
      </c>
      <c r="K50" s="9">
        <f t="shared" si="7"/>
        <v>377877.99</v>
      </c>
      <c r="L50" s="9">
        <f t="shared" si="7"/>
        <v>0</v>
      </c>
      <c r="M50" s="9">
        <f t="shared" si="7"/>
        <v>0</v>
      </c>
      <c r="N50" s="9">
        <f t="shared" si="7"/>
        <v>1404221.5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121587.2</v>
      </c>
      <c r="D51" s="13">
        <v>188242.47</v>
      </c>
      <c r="E51" s="13">
        <v>32361.5</v>
      </c>
      <c r="F51" s="13">
        <v>366867.81</v>
      </c>
      <c r="G51" s="13">
        <v>132994.03</v>
      </c>
      <c r="H51" s="13">
        <v>68410.5</v>
      </c>
      <c r="I51" s="13">
        <v>47200</v>
      </c>
      <c r="J51" s="13">
        <v>0</v>
      </c>
      <c r="K51" s="13">
        <f>'[1]EJECUCION MENSUAL CONSOLIDADA'!$N$175</f>
        <v>234984</v>
      </c>
      <c r="L51" s="13">
        <v>0</v>
      </c>
      <c r="M51" s="13">
        <v>0</v>
      </c>
      <c r="N51" s="16">
        <f t="shared" si="2"/>
        <v>1192647.51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60180</v>
      </c>
      <c r="I52" s="13">
        <v>0</v>
      </c>
      <c r="J52" s="13">
        <v>0</v>
      </c>
      <c r="K52" s="13">
        <f>'[1]EJECUCION MENSUAL CONSOLIDADA'!$N$184</f>
        <v>107739.93</v>
      </c>
      <c r="L52" s="13">
        <v>0</v>
      </c>
      <c r="M52" s="13">
        <v>0</v>
      </c>
      <c r="N52" s="16">
        <f t="shared" si="2"/>
        <v>167919.93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8500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f>'[1]EJECUCION MENSUAL CONSOLIDADA'!$N$194</f>
        <v>35154.06</v>
      </c>
      <c r="L55" s="13">
        <v>0</v>
      </c>
      <c r="M55" s="13">
        <v>0</v>
      </c>
      <c r="N55" s="16">
        <f t="shared" si="2"/>
        <v>43654.06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30896107.340000004</v>
      </c>
      <c r="C81" s="25">
        <f t="shared" ref="C81:N81" si="16">+C7+C72</f>
        <v>36510423.140000008</v>
      </c>
      <c r="D81" s="25">
        <f t="shared" si="16"/>
        <v>33264578.780000001</v>
      </c>
      <c r="E81" s="25">
        <f t="shared" si="16"/>
        <v>58117333.020000003</v>
      </c>
      <c r="F81" s="25">
        <f t="shared" si="16"/>
        <v>34358313.410000004</v>
      </c>
      <c r="G81" s="25">
        <f t="shared" si="16"/>
        <v>32290048.07</v>
      </c>
      <c r="H81" s="25">
        <f t="shared" si="16"/>
        <v>35314210.599999994</v>
      </c>
      <c r="I81" s="25">
        <f t="shared" si="16"/>
        <v>35196341.529999994</v>
      </c>
      <c r="J81" s="25">
        <f t="shared" si="16"/>
        <v>40555153.939999998</v>
      </c>
      <c r="K81" s="25">
        <f t="shared" si="16"/>
        <v>56398851.18</v>
      </c>
      <c r="L81" s="25">
        <f>+L7+L72</f>
        <v>0</v>
      </c>
      <c r="M81" s="25">
        <f t="shared" si="16"/>
        <v>0</v>
      </c>
      <c r="N81" s="25">
        <f t="shared" si="16"/>
        <v>392901361.01000005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93</v>
      </c>
      <c r="B86" s="50"/>
      <c r="C86" s="42" t="s">
        <v>96</v>
      </c>
      <c r="D86" s="42"/>
      <c r="E86" s="42"/>
      <c r="F86" s="42"/>
      <c r="G86" s="42"/>
      <c r="H86" s="32"/>
      <c r="I86" s="51" t="s">
        <v>98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94</v>
      </c>
      <c r="B87" s="49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100</v>
      </c>
      <c r="B88" s="49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43" t="s">
        <v>101</v>
      </c>
      <c r="B92" s="44"/>
    </row>
    <row r="93" spans="1:16" ht="29.25" customHeight="1" thickBot="1" x14ac:dyDescent="0.3">
      <c r="A93" s="45" t="s">
        <v>102</v>
      </c>
      <c r="B93" s="46"/>
    </row>
    <row r="94" spans="1:16" ht="46.5" customHeight="1" thickBot="1" x14ac:dyDescent="0.3">
      <c r="A94" s="47" t="s">
        <v>103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6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2025-11-04T15:52:16Z</cp:lastPrinted>
  <dcterms:created xsi:type="dcterms:W3CDTF">2021-12-08T16:12:49Z</dcterms:created>
  <dcterms:modified xsi:type="dcterms:W3CDTF">2025-11-04T15:53:19Z</dcterms:modified>
</cp:coreProperties>
</file>