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7 OPTI JULIO 2025\"/>
    </mc:Choice>
  </mc:AlternateContent>
  <bookViews>
    <workbookView xWindow="0" yWindow="0" windowWidth="21600" windowHeight="9480"/>
  </bookViews>
  <sheets>
    <sheet name="P3 Ejecucion " sheetId="1" r:id="rId1"/>
  </sheets>
  <definedNames>
    <definedName name="_xlnm.Print_Area" localSheetId="0">'P3 Ejecucion '!$A$1:$N$95</definedName>
    <definedName name="_xlnm.Print_Titles" localSheetId="0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B8" i="1" l="1"/>
  <c r="J8" i="1" l="1"/>
  <c r="L73" i="1" l="1"/>
  <c r="L72" i="1" s="1"/>
  <c r="M73" i="1"/>
  <c r="M72" i="1" s="1"/>
  <c r="C73" i="1"/>
  <c r="D73" i="1"/>
  <c r="E73" i="1"/>
  <c r="F73" i="1"/>
  <c r="G73" i="1"/>
  <c r="H73" i="1"/>
  <c r="I73" i="1"/>
  <c r="J73" i="1"/>
  <c r="K73" i="1"/>
  <c r="D68" i="1"/>
  <c r="E68" i="1"/>
  <c r="F68" i="1"/>
  <c r="G68" i="1"/>
  <c r="H68" i="1"/>
  <c r="I68" i="1"/>
  <c r="J68" i="1"/>
  <c r="K68" i="1"/>
  <c r="L68" i="1"/>
  <c r="M68" i="1"/>
  <c r="D65" i="1"/>
  <c r="E65" i="1"/>
  <c r="F65" i="1"/>
  <c r="G65" i="1"/>
  <c r="H65" i="1"/>
  <c r="I65" i="1"/>
  <c r="J65" i="1"/>
  <c r="K65" i="1"/>
  <c r="L65" i="1"/>
  <c r="M65" i="1"/>
  <c r="D60" i="1"/>
  <c r="E60" i="1"/>
  <c r="F60" i="1"/>
  <c r="G60" i="1"/>
  <c r="H60" i="1"/>
  <c r="I60" i="1"/>
  <c r="J60" i="1"/>
  <c r="K60" i="1"/>
  <c r="L60" i="1"/>
  <c r="M60" i="1"/>
  <c r="D50" i="1"/>
  <c r="E50" i="1"/>
  <c r="F50" i="1"/>
  <c r="G50" i="1"/>
  <c r="H50" i="1"/>
  <c r="I50" i="1"/>
  <c r="J50" i="1"/>
  <c r="K50" i="1"/>
  <c r="L50" i="1"/>
  <c r="M50" i="1"/>
  <c r="D43" i="1"/>
  <c r="E43" i="1"/>
  <c r="F43" i="1"/>
  <c r="G43" i="1"/>
  <c r="H43" i="1"/>
  <c r="I43" i="1"/>
  <c r="J43" i="1"/>
  <c r="K43" i="1"/>
  <c r="L43" i="1"/>
  <c r="M43" i="1"/>
  <c r="D34" i="1"/>
  <c r="E34" i="1"/>
  <c r="F34" i="1"/>
  <c r="G34" i="1"/>
  <c r="H34" i="1"/>
  <c r="I34" i="1"/>
  <c r="J34" i="1"/>
  <c r="K34" i="1"/>
  <c r="L34" i="1"/>
  <c r="M34" i="1"/>
  <c r="D24" i="1"/>
  <c r="E24" i="1"/>
  <c r="F24" i="1"/>
  <c r="G24" i="1"/>
  <c r="H24" i="1"/>
  <c r="I24" i="1"/>
  <c r="J24" i="1"/>
  <c r="K24" i="1"/>
  <c r="L24" i="1"/>
  <c r="M24" i="1"/>
  <c r="M14" i="1"/>
  <c r="C8" i="1"/>
  <c r="D8" i="1"/>
  <c r="E8" i="1"/>
  <c r="F8" i="1"/>
  <c r="G8" i="1"/>
  <c r="H8" i="1"/>
  <c r="I8" i="1"/>
  <c r="K8" i="1"/>
  <c r="L8" i="1"/>
  <c r="M8" i="1"/>
  <c r="N80" i="1" l="1"/>
  <c r="K79" i="1"/>
  <c r="J79" i="1"/>
  <c r="I79" i="1"/>
  <c r="H79" i="1"/>
  <c r="G79" i="1"/>
  <c r="F79" i="1"/>
  <c r="E79" i="1"/>
  <c r="D79" i="1"/>
  <c r="C79" i="1"/>
  <c r="B79" i="1"/>
  <c r="N78" i="1"/>
  <c r="N77" i="1"/>
  <c r="K76" i="1"/>
  <c r="K72" i="1" s="1"/>
  <c r="J76" i="1"/>
  <c r="J72" i="1" s="1"/>
  <c r="I76" i="1"/>
  <c r="I72" i="1" s="1"/>
  <c r="H76" i="1"/>
  <c r="H72" i="1" s="1"/>
  <c r="G76" i="1"/>
  <c r="G72" i="1" s="1"/>
  <c r="F76" i="1"/>
  <c r="F72" i="1" s="1"/>
  <c r="E76" i="1"/>
  <c r="E72" i="1" s="1"/>
  <c r="D76" i="1"/>
  <c r="D72" i="1" s="1"/>
  <c r="C76" i="1"/>
  <c r="B76" i="1"/>
  <c r="N75" i="1"/>
  <c r="N74" i="1"/>
  <c r="N73" i="1" s="1"/>
  <c r="C72" i="1"/>
  <c r="B73" i="1"/>
  <c r="N71" i="1"/>
  <c r="N70" i="1"/>
  <c r="N69" i="1"/>
  <c r="C68" i="1"/>
  <c r="B68" i="1"/>
  <c r="N67" i="1"/>
  <c r="N66" i="1"/>
  <c r="C65" i="1"/>
  <c r="B65" i="1"/>
  <c r="N64" i="1"/>
  <c r="N63" i="1"/>
  <c r="N62" i="1"/>
  <c r="N61" i="1"/>
  <c r="C60" i="1"/>
  <c r="B60" i="1"/>
  <c r="N59" i="1"/>
  <c r="N58" i="1"/>
  <c r="N57" i="1"/>
  <c r="N56" i="1"/>
  <c r="N55" i="1"/>
  <c r="N54" i="1"/>
  <c r="N53" i="1"/>
  <c r="N52" i="1"/>
  <c r="N51" i="1"/>
  <c r="C50" i="1"/>
  <c r="B50" i="1"/>
  <c r="N49" i="1"/>
  <c r="N48" i="1"/>
  <c r="N47" i="1"/>
  <c r="N46" i="1"/>
  <c r="N45" i="1"/>
  <c r="N44" i="1"/>
  <c r="C43" i="1"/>
  <c r="B43" i="1"/>
  <c r="N42" i="1"/>
  <c r="N41" i="1"/>
  <c r="N40" i="1"/>
  <c r="N39" i="1"/>
  <c r="N38" i="1"/>
  <c r="N37" i="1"/>
  <c r="N36" i="1"/>
  <c r="N35" i="1"/>
  <c r="B34" i="1"/>
  <c r="N33" i="1"/>
  <c r="N32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L14" i="1"/>
  <c r="K14" i="1"/>
  <c r="J14" i="1"/>
  <c r="J7" i="1" s="1"/>
  <c r="I14" i="1"/>
  <c r="H14" i="1"/>
  <c r="G14" i="1"/>
  <c r="F14" i="1"/>
  <c r="E14" i="1"/>
  <c r="D14" i="1"/>
  <c r="D7" i="1" s="1"/>
  <c r="C14" i="1"/>
  <c r="B14" i="1"/>
  <c r="N13" i="1"/>
  <c r="N12" i="1"/>
  <c r="N11" i="1"/>
  <c r="N10" i="1"/>
  <c r="N9" i="1"/>
  <c r="N34" i="1" l="1"/>
  <c r="N60" i="1"/>
  <c r="C7" i="1"/>
  <c r="C81" i="1" s="1"/>
  <c r="H7" i="1"/>
  <c r="H81" i="1" s="1"/>
  <c r="I7" i="1"/>
  <c r="I81" i="1" s="1"/>
  <c r="N68" i="1"/>
  <c r="G7" i="1"/>
  <c r="G81" i="1" s="1"/>
  <c r="N50" i="1"/>
  <c r="N43" i="1"/>
  <c r="N24" i="1"/>
  <c r="E7" i="1"/>
  <c r="E81" i="1" s="1"/>
  <c r="K7" i="1"/>
  <c r="K81" i="1" s="1"/>
  <c r="F7" i="1"/>
  <c r="F81" i="1" s="1"/>
  <c r="L7" i="1"/>
  <c r="L81" i="1" s="1"/>
  <c r="M7" i="1"/>
  <c r="M81" i="1" s="1"/>
  <c r="N8" i="1"/>
  <c r="N65" i="1"/>
  <c r="N72" i="1"/>
  <c r="B7" i="1"/>
  <c r="B72" i="1"/>
  <c r="J81" i="1"/>
  <c r="N14" i="1"/>
  <c r="D81" i="1"/>
  <c r="N7" i="1" l="1"/>
  <c r="N81" i="1" s="1"/>
  <c r="B81" i="1"/>
</calcChain>
</file>

<file path=xl/sharedStrings.xml><?xml version="1.0" encoding="utf-8"?>
<sst xmlns="http://schemas.openxmlformats.org/spreadsheetml/2006/main" count="105" uniqueCount="105">
  <si>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</si>
  <si>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</si>
  <si>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</si>
  <si>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</si>
  <si>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</si>
  <si>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Enero 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</si>
  <si>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</si>
  <si>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</si>
  <si>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</si>
  <si>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</si>
  <si>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</si>
  <si>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</si>
  <si>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</si>
  <si>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</si>
  <si>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</si>
  <si>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</si>
  <si>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</si>
  <si>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</si>
  <si>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</si>
  <si>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</si>
  <si>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</si>
  <si>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</si>
  <si>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</si>
  <si>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</si>
  <si>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</si>
  <si>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</si>
  <si>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</si>
  <si>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</si>
  <si>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</si>
  <si>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</si>
  <si>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</si>
  <si>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</si>
  <si>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</si>
  <si>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</si>
  <si>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</si>
  <si>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</si>
  <si>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</si>
  <si>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</si>
  <si>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</si>
  <si>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</si>
  <si>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</si>
  <si>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</si>
  <si>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</si>
  <si>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</si>
  <si>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</si>
  <si>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</si>
  <si>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</si>
  <si>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</si>
  <si>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</si>
  <si>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</si>
  <si>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</si>
  <si>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</si>
  <si>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</si>
  <si>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</si>
  <si>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</si>
  <si>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</si>
  <si>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</si>
  <si>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</si>
  <si>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</si>
  <si>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</si>
  <si>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</si>
  <si>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</si>
  <si>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</si>
  <si>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</si>
  <si>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</si>
  <si>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</si>
  <si>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</si>
  <si>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</si>
  <si>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</si>
  <si>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</si>
  <si>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</si>
  <si>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</si>
  <si>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</si>
  <si>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</si>
  <si>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</si>
  <si>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</si>
  <si>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</si>
  <si>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</si>
  <si>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</si>
  <si>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</si>
  <si>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</si>
  <si>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</si>
  <si>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</si>
  <si>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</si>
  <si>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</si>
  <si>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</si>
  <si>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</si>
  <si>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</si>
  <si>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</si>
  <si>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</si>
  <si>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</si>
  <si>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</si>
  <si>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Autorizado por</t>
  </si>
  <si>
    <t>Ana Cecilia Mora De La Cruz</t>
  </si>
  <si>
    <t xml:space="preserve">Preparado por </t>
  </si>
  <si>
    <t xml:space="preserve">                               Revisado por</t>
  </si>
  <si>
    <t xml:space="preserve">                          Jesus A. Tiburcio</t>
  </si>
  <si>
    <t xml:space="preserve">                   Encargado División Financiera</t>
  </si>
  <si>
    <t xml:space="preserve">  Caonabo Antonio</t>
  </si>
  <si>
    <t>Encargado del Departamento Adm. Financ.</t>
  </si>
  <si>
    <t>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</si>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</sst>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39" fontId="3" fillId="0" borderId="0" xfId="0" applyNumberFormat="1" applyFont="1"/>
    <xf numFmtId="4" fontId="3" fillId="0" borderId="0" xfId="1" applyNumberFormat="1" applyFont="1"/>
    <xf numFmtId="0" fontId="0" fillId="0" borderId="0" xfId="0" applyAlignment="1">
      <alignment horizontal="left" indent="2"/>
    </xf>
    <xf numFmtId="4" fontId="8" fillId="0" borderId="0" xfId="1" applyNumberFormat="1" applyFont="1" applyAlignment="1">
      <alignment wrapText="1"/>
    </xf>
    <xf numFmtId="4" fontId="0" fillId="0" borderId="0" xfId="0" applyNumberFormat="1"/>
    <xf numFmtId="43" fontId="0" fillId="0" borderId="0" xfId="1" applyFont="1"/>
    <xf numFmtId="4" fontId="0" fillId="0" borderId="0" xfId="1" applyNumberFormat="1" applyFont="1"/>
    <xf numFmtId="0" fontId="0" fillId="0" borderId="4" xfId="0" applyBorder="1"/>
    <xf numFmtId="4" fontId="8" fillId="0" borderId="0" xfId="1" applyNumberFormat="1" applyFont="1" applyFill="1" applyAlignment="1">
      <alignment wrapText="1"/>
    </xf>
    <xf numFmtId="43" fontId="3" fillId="0" borderId="0" xfId="1" applyFont="1"/>
    <xf numFmtId="39" fontId="8" fillId="0" borderId="0" xfId="1" applyNumberFormat="1" applyFont="1" applyAlignment="1">
      <alignment wrapText="1"/>
    </xf>
    <xf numFmtId="39" fontId="9" fillId="0" borderId="0" xfId="1" applyNumberFormat="1" applyFont="1" applyAlignment="1">
      <alignment wrapText="1"/>
    </xf>
    <xf numFmtId="4" fontId="10" fillId="0" borderId="0" xfId="0" applyNumberFormat="1" applyFont="1" applyFill="1" applyBorder="1" applyAlignment="1">
      <alignment wrapText="1"/>
    </xf>
    <xf numFmtId="4" fontId="1" fillId="0" borderId="0" xfId="1" applyNumberFormat="1" applyFont="1"/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43" fontId="0" fillId="0" borderId="0" xfId="1" applyFont="1" applyBorder="1"/>
    <xf numFmtId="43" fontId="15" fillId="0" borderId="0" xfId="1" applyFont="1"/>
    <xf numFmtId="43" fontId="0" fillId="0" borderId="0" xfId="0" applyNumberFormat="1"/>
    <xf numFmtId="43" fontId="16" fillId="0" borderId="0" xfId="1" applyFont="1"/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/>
    <xf numFmtId="0" fontId="0" fillId="0" borderId="0" xfId="0" applyFill="1"/>
    <xf numFmtId="4" fontId="0" fillId="0" borderId="0" xfId="0" applyNumberFormat="1" applyFill="1"/>
    <xf numFmtId="0" fontId="14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1</xdr:rowOff>
    </xdr:from>
    <xdr:to>
      <xdr:col>0</xdr:col>
      <xdr:colOff>1926897</xdr:colOff>
      <xdr:row>4</xdr:row>
      <xdr:rowOff>98535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1896" y="1"/>
          <a:ext cx="1905001" cy="11167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973457</xdr:colOff>
      <xdr:row>0</xdr:row>
      <xdr:rowOff>0</xdr:rowOff>
    </xdr:from>
    <xdr:to>
      <xdr:col>13</xdr:col>
      <xdr:colOff>599012</xdr:colOff>
      <xdr:row>4</xdr:row>
      <xdr:rowOff>97736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09" y="0"/>
          <a:ext cx="1716676" cy="11159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showGridLines="0" tabSelected="1" topLeftCell="B1" zoomScale="87" zoomScaleNormal="87" workbookViewId="0">
      <selection activeCell="F93" sqref="F93"/>
    </sheetView>
  </sheetViews>
  <sheetFormatPr baseColWidth="10" defaultColWidth="11.42578125" defaultRowHeight="15" x14ac:dyDescent="0.25"/>
  <cols>
    <col min="1" max="1" width="92.7109375" customWidth="1"/>
    <col min="2" max="2" width="18.5703125" customWidth="1"/>
    <col min="3" max="3" width="18" customWidth="1"/>
    <col min="4" max="4" width="14.5703125" customWidth="1"/>
    <col min="5" max="5" width="15.42578125" customWidth="1"/>
    <col min="6" max="6" width="15.28515625" customWidth="1"/>
    <col min="7" max="11" width="14.140625" customWidth="1"/>
    <col min="12" max="12" width="15.42578125" customWidth="1"/>
    <col min="13" max="13" width="16" customWidth="1"/>
    <col min="14" max="14" width="18.85546875" customWidth="1"/>
    <col min="15" max="15" width="18.42578125" customWidth="1"/>
    <col min="16" max="17" width="15.42578125" bestFit="1" customWidth="1"/>
  </cols>
  <sheetData>
    <row r="1" spans="1:17" ht="28.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  <c r="P1" s="1"/>
    </row>
    <row r="2" spans="1:17" ht="21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7" ht="15.75" x14ac:dyDescent="0.25">
      <c r="A3" s="55">
        <v>2025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7" ht="15.75" customHeight="1" x14ac:dyDescent="0.25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7" ht="15.75" customHeight="1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7" ht="23.25" customHeight="1" x14ac:dyDescent="0.25">
      <c r="A6" s="2" t="s">
        <v>4</v>
      </c>
      <c r="B6" s="3" t="s">
        <v>5</v>
      </c>
      <c r="C6" s="3" t="s">
        <v>104</v>
      </c>
      <c r="D6" s="3" t="s">
        <v>6</v>
      </c>
      <c r="E6" s="3" t="s">
        <v>7</v>
      </c>
      <c r="F6" s="4" t="s">
        <v>8</v>
      </c>
      <c r="G6" s="3" t="s">
        <v>9</v>
      </c>
      <c r="H6" s="4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</row>
    <row r="7" spans="1:17" s="7" customFormat="1" x14ac:dyDescent="0.25">
      <c r="A7" s="5" t="s">
        <v>17</v>
      </c>
      <c r="B7" s="6">
        <f>+B8+B14+B24+B34+B43+B50+B60+B65+B68</f>
        <v>30896107.340000004</v>
      </c>
      <c r="C7" s="6">
        <f t="shared" ref="C7:N7" si="0">+C8+C14+C24+C34+C43+C50+C60+C65+C68</f>
        <v>36510423.140000008</v>
      </c>
      <c r="D7" s="6">
        <f t="shared" si="0"/>
        <v>33264578.780000001</v>
      </c>
      <c r="E7" s="6">
        <f t="shared" si="0"/>
        <v>58117333.020000003</v>
      </c>
      <c r="F7" s="6">
        <f t="shared" si="0"/>
        <v>34358313.410000004</v>
      </c>
      <c r="G7" s="6">
        <f t="shared" si="0"/>
        <v>32290048.07</v>
      </c>
      <c r="H7" s="6">
        <f t="shared" si="0"/>
        <v>35314210.599999994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260751014.36000001</v>
      </c>
      <c r="O7" s="33"/>
      <c r="P7" s="33"/>
      <c r="Q7" s="33"/>
    </row>
    <row r="8" spans="1:17" x14ac:dyDescent="0.25">
      <c r="A8" s="8" t="s">
        <v>18</v>
      </c>
      <c r="B8" s="9">
        <f>+B9+B10+B11+B12+B13</f>
        <v>28934264.560000002</v>
      </c>
      <c r="C8" s="9">
        <f t="shared" ref="C8:N8" si="1">+C9+C10+C11+C12+C13</f>
        <v>28860863.259999998</v>
      </c>
      <c r="D8" s="9">
        <f t="shared" si="1"/>
        <v>30663864.300000001</v>
      </c>
      <c r="E8" s="9">
        <f t="shared" si="1"/>
        <v>52104598.730000004</v>
      </c>
      <c r="F8" s="9">
        <f t="shared" si="1"/>
        <v>29620702.390000001</v>
      </c>
      <c r="G8" s="9">
        <f t="shared" si="1"/>
        <v>29010619.439999998</v>
      </c>
      <c r="H8" s="9">
        <f t="shared" si="1"/>
        <v>28981283.129999999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228176195.81</v>
      </c>
      <c r="O8" s="19"/>
      <c r="P8" s="15"/>
      <c r="Q8" s="15"/>
    </row>
    <row r="9" spans="1:17" x14ac:dyDescent="0.25">
      <c r="A9" s="12" t="s">
        <v>19</v>
      </c>
      <c r="B9" s="13">
        <v>24496416.670000002</v>
      </c>
      <c r="C9" s="13">
        <v>24432750</v>
      </c>
      <c r="D9" s="13">
        <v>26214283.440000001</v>
      </c>
      <c r="E9" s="13">
        <v>24282940.100000001</v>
      </c>
      <c r="F9" s="13">
        <v>24395750</v>
      </c>
      <c r="G9" s="13">
        <v>24568495.809999999</v>
      </c>
      <c r="H9" s="13">
        <v>24530750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6">
        <f t="shared" ref="N9:N71" si="2">+B9+C9+D9+E9+F9+G9+H9+I9+J9+K9+L9+M9</f>
        <v>172921386.02000001</v>
      </c>
      <c r="O9" s="15"/>
    </row>
    <row r="10" spans="1:17" x14ac:dyDescent="0.25">
      <c r="A10" s="12" t="s">
        <v>20</v>
      </c>
      <c r="B10" s="13">
        <v>731000</v>
      </c>
      <c r="C10" s="13">
        <v>731000</v>
      </c>
      <c r="D10" s="13">
        <v>731000</v>
      </c>
      <c r="E10" s="13">
        <v>24124999.989999998</v>
      </c>
      <c r="F10" s="13">
        <v>1525694.45</v>
      </c>
      <c r="G10" s="13">
        <v>731000</v>
      </c>
      <c r="H10" s="13">
        <v>731000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6">
        <f t="shared" si="2"/>
        <v>29305694.439999998</v>
      </c>
      <c r="O10" s="15"/>
    </row>
    <row r="11" spans="1:17" x14ac:dyDescent="0.25">
      <c r="A11" s="12" t="s">
        <v>21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6">
        <f t="shared" si="2"/>
        <v>0</v>
      </c>
      <c r="O11" s="17"/>
    </row>
    <row r="12" spans="1:17" x14ac:dyDescent="0.25">
      <c r="A12" s="12" t="s">
        <v>22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6">
        <f t="shared" si="2"/>
        <v>0</v>
      </c>
    </row>
    <row r="13" spans="1:17" x14ac:dyDescent="0.25">
      <c r="A13" s="12" t="s">
        <v>23</v>
      </c>
      <c r="B13" s="13">
        <v>3706847.89</v>
      </c>
      <c r="C13" s="13">
        <v>3697113.26</v>
      </c>
      <c r="D13" s="13">
        <v>3718580.86</v>
      </c>
      <c r="E13" s="13">
        <v>3696658.64</v>
      </c>
      <c r="F13" s="13">
        <v>3699257.94</v>
      </c>
      <c r="G13" s="13">
        <v>3711123.63</v>
      </c>
      <c r="H13" s="13">
        <v>3719533.13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6">
        <f t="shared" si="2"/>
        <v>25949115.349999998</v>
      </c>
      <c r="O13" s="15"/>
    </row>
    <row r="14" spans="1:17" x14ac:dyDescent="0.25">
      <c r="A14" s="8" t="s">
        <v>24</v>
      </c>
      <c r="B14" s="9">
        <f>+B15+B16+B17+B18+B19+B20+B21+B22+B23</f>
        <v>1933122.7799999998</v>
      </c>
      <c r="C14" s="9">
        <f t="shared" ref="C14:J14" si="3">+C15+C16+C17+C18+C19+C20+C21+C22+C23</f>
        <v>4829501.24</v>
      </c>
      <c r="D14" s="9">
        <f t="shared" si="3"/>
        <v>1546697.19</v>
      </c>
      <c r="E14" s="9">
        <f t="shared" si="3"/>
        <v>3681003.4099999997</v>
      </c>
      <c r="F14" s="9">
        <f t="shared" si="3"/>
        <v>3655534.8500000006</v>
      </c>
      <c r="G14" s="9">
        <f t="shared" si="3"/>
        <v>1498294.0999999999</v>
      </c>
      <c r="H14" s="9">
        <f t="shared" si="3"/>
        <v>3641051.29</v>
      </c>
      <c r="I14" s="9">
        <f t="shared" si="3"/>
        <v>0</v>
      </c>
      <c r="J14" s="9">
        <f t="shared" si="3"/>
        <v>0</v>
      </c>
      <c r="K14" s="10">
        <f>+K15+K16+K17+K18+K19+K20+K21+K22+K23</f>
        <v>0</v>
      </c>
      <c r="L14" s="10">
        <f>+L15+L16+L17+L18+L19+L20+L21+L22+L23</f>
        <v>0</v>
      </c>
      <c r="M14" s="10">
        <f>+M15+M16+M17+M18+M19+M20+M21+M22+M23</f>
        <v>0</v>
      </c>
      <c r="N14" s="11">
        <f t="shared" si="2"/>
        <v>20785204.859999999</v>
      </c>
      <c r="O14" s="19"/>
      <c r="P14" s="15"/>
      <c r="Q14" s="15"/>
    </row>
    <row r="15" spans="1:17" x14ac:dyDescent="0.25">
      <c r="A15" s="12" t="s">
        <v>25</v>
      </c>
      <c r="B15" s="13">
        <v>721723.09</v>
      </c>
      <c r="C15" s="13">
        <v>112801.78</v>
      </c>
      <c r="D15" s="13">
        <v>820559.68</v>
      </c>
      <c r="E15" s="13">
        <v>1024676.61</v>
      </c>
      <c r="F15" s="13">
        <v>1040043.16</v>
      </c>
      <c r="G15" s="13">
        <v>215313.46</v>
      </c>
      <c r="H15" s="13">
        <v>812347.53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6">
        <f t="shared" si="2"/>
        <v>4747465.3100000005</v>
      </c>
      <c r="O15" s="15"/>
      <c r="P15" s="15"/>
      <c r="Q15" s="15"/>
    </row>
    <row r="16" spans="1:17" x14ac:dyDescent="0.25">
      <c r="A16" s="12" t="s">
        <v>26</v>
      </c>
      <c r="B16" s="13">
        <v>15576</v>
      </c>
      <c r="C16" s="13">
        <v>0</v>
      </c>
      <c r="D16" s="13">
        <v>7469.4</v>
      </c>
      <c r="E16" s="13">
        <v>0</v>
      </c>
      <c r="F16" s="13">
        <v>74576</v>
      </c>
      <c r="G16" s="13">
        <v>4543</v>
      </c>
      <c r="H16" s="13">
        <v>173996.3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6">
        <f t="shared" si="2"/>
        <v>276160.69999999995</v>
      </c>
      <c r="O16" s="15"/>
      <c r="P16" s="15"/>
      <c r="Q16" s="15"/>
    </row>
    <row r="17" spans="1:17" x14ac:dyDescent="0.25">
      <c r="A17" s="12" t="s">
        <v>27</v>
      </c>
      <c r="B17" s="13">
        <v>0</v>
      </c>
      <c r="C17" s="13">
        <v>0</v>
      </c>
      <c r="D17" s="13">
        <v>0</v>
      </c>
      <c r="E17" s="13">
        <v>253950</v>
      </c>
      <c r="F17" s="13">
        <v>375900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6">
        <f>+B17+C17+D17+E17+F17+G17+H17+I17+J17+K17+L17+M17</f>
        <v>629850</v>
      </c>
    </row>
    <row r="18" spans="1:17" x14ac:dyDescent="0.25">
      <c r="A18" s="12" t="s">
        <v>28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34400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6">
        <f t="shared" si="2"/>
        <v>34400</v>
      </c>
    </row>
    <row r="19" spans="1:17" x14ac:dyDescent="0.25">
      <c r="A19" s="12" t="s">
        <v>29</v>
      </c>
      <c r="B19" s="13">
        <v>908776</v>
      </c>
      <c r="C19" s="13">
        <v>98000</v>
      </c>
      <c r="D19" s="13">
        <v>280023.2</v>
      </c>
      <c r="E19" s="13">
        <v>44000</v>
      </c>
      <c r="F19" s="13">
        <v>44000</v>
      </c>
      <c r="G19" s="13">
        <v>44150</v>
      </c>
      <c r="H19" s="13">
        <v>178300.24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6">
        <f t="shared" si="2"/>
        <v>1597249.44</v>
      </c>
    </row>
    <row r="20" spans="1:17" x14ac:dyDescent="0.25">
      <c r="A20" s="12" t="s">
        <v>30</v>
      </c>
      <c r="B20" s="13">
        <v>63368.02</v>
      </c>
      <c r="C20" s="13">
        <v>2574155.84</v>
      </c>
      <c r="D20" s="13">
        <v>427293.92</v>
      </c>
      <c r="E20" s="13">
        <v>1302424.53</v>
      </c>
      <c r="F20" s="13">
        <v>80270.59</v>
      </c>
      <c r="G20" s="13">
        <v>79159.02</v>
      </c>
      <c r="H20" s="13">
        <v>78101.08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6">
        <f t="shared" si="2"/>
        <v>4604772.9999999991</v>
      </c>
    </row>
    <row r="21" spans="1:17" x14ac:dyDescent="0.25">
      <c r="A21" s="12" t="s">
        <v>31</v>
      </c>
      <c r="B21" s="13">
        <v>210543</v>
      </c>
      <c r="C21" s="13">
        <v>550781.62</v>
      </c>
      <c r="D21" s="13">
        <v>11350.99</v>
      </c>
      <c r="E21" s="13">
        <v>266765</v>
      </c>
      <c r="F21" s="13">
        <v>0</v>
      </c>
      <c r="G21" s="13">
        <v>120988.32</v>
      </c>
      <c r="H21" s="13">
        <v>771042.46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6">
        <f t="shared" si="2"/>
        <v>1931471.39</v>
      </c>
      <c r="O21" s="15"/>
      <c r="P21" s="15"/>
      <c r="Q21" s="15"/>
    </row>
    <row r="22" spans="1:17" x14ac:dyDescent="0.25">
      <c r="A22" s="12" t="s">
        <v>32</v>
      </c>
      <c r="B22" s="13">
        <v>13136.67</v>
      </c>
      <c r="C22" s="13">
        <v>0</v>
      </c>
      <c r="D22" s="13">
        <v>0</v>
      </c>
      <c r="E22" s="13">
        <v>41456.67</v>
      </c>
      <c r="F22" s="13">
        <v>280840</v>
      </c>
      <c r="G22" s="13">
        <v>789166.62</v>
      </c>
      <c r="H22" s="13">
        <v>383040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6">
        <f t="shared" si="2"/>
        <v>1507639.96</v>
      </c>
      <c r="O22" s="15"/>
      <c r="P22" s="15"/>
      <c r="Q22" s="15"/>
    </row>
    <row r="23" spans="1:17" x14ac:dyDescent="0.25">
      <c r="A23" s="12" t="s">
        <v>33</v>
      </c>
      <c r="B23" s="13">
        <v>0</v>
      </c>
      <c r="C23" s="13">
        <v>1493762</v>
      </c>
      <c r="D23" s="13">
        <v>0</v>
      </c>
      <c r="E23" s="13">
        <v>747730.6</v>
      </c>
      <c r="F23" s="13">
        <v>1759905.1</v>
      </c>
      <c r="G23" s="13">
        <v>210573.68</v>
      </c>
      <c r="H23" s="13">
        <v>1244223.68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6">
        <f t="shared" si="2"/>
        <v>5456195.0599999996</v>
      </c>
    </row>
    <row r="24" spans="1:17" x14ac:dyDescent="0.25">
      <c r="A24" s="8" t="s">
        <v>34</v>
      </c>
      <c r="B24" s="9">
        <f>+B25+B26+B27+B28+B29+B30+B31+B32+B33</f>
        <v>28720</v>
      </c>
      <c r="C24" s="9">
        <f t="shared" ref="C24:N24" si="4">+C25+C26+C27+C28+C29+C30+C31+C32+C33</f>
        <v>2486219.5999999996</v>
      </c>
      <c r="D24" s="9">
        <f t="shared" si="4"/>
        <v>865774.82</v>
      </c>
      <c r="E24" s="9">
        <f t="shared" si="4"/>
        <v>2290869.38</v>
      </c>
      <c r="F24" s="9">
        <f t="shared" si="4"/>
        <v>715208.36</v>
      </c>
      <c r="G24" s="9">
        <f t="shared" si="4"/>
        <v>142397.06</v>
      </c>
      <c r="H24" s="9">
        <f t="shared" si="4"/>
        <v>2563285.6799999997</v>
      </c>
      <c r="I24" s="9">
        <f t="shared" si="4"/>
        <v>0</v>
      </c>
      <c r="J24" s="9">
        <f t="shared" si="4"/>
        <v>0</v>
      </c>
      <c r="K24" s="9">
        <f>+K25+K26+K27+K28+K29+K30+K31+K32+K33</f>
        <v>0</v>
      </c>
      <c r="L24" s="9">
        <f t="shared" si="4"/>
        <v>0</v>
      </c>
      <c r="M24" s="9">
        <f t="shared" si="4"/>
        <v>0</v>
      </c>
      <c r="N24" s="9">
        <f t="shared" si="4"/>
        <v>9092474.8999999985</v>
      </c>
      <c r="O24" s="36"/>
      <c r="P24" s="34"/>
      <c r="Q24" s="34"/>
    </row>
    <row r="25" spans="1:17" x14ac:dyDescent="0.25">
      <c r="A25" s="12" t="s">
        <v>35</v>
      </c>
      <c r="B25" s="13">
        <v>28720</v>
      </c>
      <c r="C25" s="13">
        <v>295393.3</v>
      </c>
      <c r="D25" s="13">
        <v>44229.38</v>
      </c>
      <c r="E25" s="13">
        <v>41395</v>
      </c>
      <c r="F25" s="13">
        <v>209699</v>
      </c>
      <c r="G25" s="13">
        <v>20504.5</v>
      </c>
      <c r="H25" s="13">
        <v>51385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6">
        <f t="shared" si="2"/>
        <v>691326.17999999993</v>
      </c>
      <c r="O25" s="15"/>
      <c r="P25" s="15"/>
      <c r="Q25" s="15"/>
    </row>
    <row r="26" spans="1:17" x14ac:dyDescent="0.25">
      <c r="A26" s="12" t="s">
        <v>36</v>
      </c>
      <c r="B26" s="13">
        <v>0</v>
      </c>
      <c r="C26" s="13">
        <v>18408</v>
      </c>
      <c r="D26" s="13">
        <v>1734.6</v>
      </c>
      <c r="E26" s="13">
        <v>0</v>
      </c>
      <c r="F26" s="13">
        <v>212400</v>
      </c>
      <c r="G26" s="13">
        <v>500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6">
        <f t="shared" si="2"/>
        <v>233042.6</v>
      </c>
      <c r="O26" s="35"/>
    </row>
    <row r="27" spans="1:17" x14ac:dyDescent="0.25">
      <c r="A27" s="12" t="s">
        <v>37</v>
      </c>
      <c r="B27" s="13">
        <v>0</v>
      </c>
      <c r="C27" s="13">
        <v>214966.5</v>
      </c>
      <c r="D27" s="13">
        <v>36235.440000000002</v>
      </c>
      <c r="E27" s="13">
        <v>2950</v>
      </c>
      <c r="F27" s="13">
        <v>117882</v>
      </c>
      <c r="G27" s="13">
        <v>21095.42</v>
      </c>
      <c r="H27" s="13">
        <v>139167.12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6">
        <f t="shared" si="2"/>
        <v>532296.48</v>
      </c>
      <c r="O27" s="15"/>
      <c r="P27" s="15"/>
    </row>
    <row r="28" spans="1:17" x14ac:dyDescent="0.25">
      <c r="A28" s="12" t="s">
        <v>38</v>
      </c>
      <c r="B28" s="13">
        <v>0</v>
      </c>
      <c r="C28" s="13">
        <v>0</v>
      </c>
      <c r="D28" s="13">
        <v>69765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6">
        <f t="shared" si="2"/>
        <v>69765</v>
      </c>
      <c r="O28" s="15"/>
      <c r="P28" s="15"/>
    </row>
    <row r="29" spans="1:17" x14ac:dyDescent="0.25">
      <c r="A29" s="12" t="s">
        <v>39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9726.99</v>
      </c>
      <c r="H29" s="13">
        <v>117500.09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6">
        <f t="shared" si="2"/>
        <v>127227.08</v>
      </c>
      <c r="O29" s="35"/>
      <c r="P29" s="35"/>
    </row>
    <row r="30" spans="1:17" x14ac:dyDescent="0.25">
      <c r="A30" s="12" t="s">
        <v>40</v>
      </c>
      <c r="B30" s="13">
        <v>0</v>
      </c>
      <c r="C30" s="13">
        <v>0</v>
      </c>
      <c r="D30" s="13">
        <v>5714.82</v>
      </c>
      <c r="E30" s="13">
        <v>1900.98</v>
      </c>
      <c r="F30" s="13">
        <v>0</v>
      </c>
      <c r="G30" s="13">
        <v>5597.06</v>
      </c>
      <c r="H30" s="13">
        <v>962.88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6">
        <f t="shared" si="2"/>
        <v>14175.74</v>
      </c>
    </row>
    <row r="31" spans="1:17" x14ac:dyDescent="0.25">
      <c r="A31" s="12" t="s">
        <v>41</v>
      </c>
      <c r="B31" s="13">
        <v>0</v>
      </c>
      <c r="C31" s="13">
        <v>1800000</v>
      </c>
      <c r="D31" s="13">
        <v>55667.98</v>
      </c>
      <c r="E31" s="13">
        <v>1800826</v>
      </c>
      <c r="F31" s="13">
        <v>33690</v>
      </c>
      <c r="G31" s="13">
        <v>8100.55</v>
      </c>
      <c r="H31" s="13">
        <v>1549528.14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6">
        <f t="shared" si="2"/>
        <v>5247812.67</v>
      </c>
    </row>
    <row r="32" spans="1:17" x14ac:dyDescent="0.25">
      <c r="A32" s="12" t="s">
        <v>42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6">
        <f>+B32+C32+D32+E32+F32+G32+H32+I32+J32+K32+L32+M32</f>
        <v>0</v>
      </c>
    </row>
    <row r="33" spans="1:16" x14ac:dyDescent="0.25">
      <c r="A33" s="12" t="s">
        <v>43</v>
      </c>
      <c r="B33" s="13">
        <v>0</v>
      </c>
      <c r="C33" s="13">
        <v>157451.79999999999</v>
      </c>
      <c r="D33" s="13">
        <v>652427.6</v>
      </c>
      <c r="E33" s="13">
        <v>443797.4</v>
      </c>
      <c r="F33" s="13">
        <v>141537.35999999999</v>
      </c>
      <c r="G33" s="13">
        <v>76872.539999999994</v>
      </c>
      <c r="H33" s="13">
        <v>704742.45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6">
        <f>+B33+C33+D33+E33+F33+G33+H33+I33+J33+K33+L33+M33</f>
        <v>2176829.1499999994</v>
      </c>
      <c r="O33" s="15"/>
      <c r="P33" s="15"/>
    </row>
    <row r="34" spans="1:16" x14ac:dyDescent="0.25">
      <c r="A34" s="8" t="s">
        <v>44</v>
      </c>
      <c r="B34" s="9">
        <f>+B35+B36+B37+B38+B39+B40+B41+B42</f>
        <v>0</v>
      </c>
      <c r="C34" s="9">
        <f>+C35+C36+C37+C38+C39+C40+C41+C42</f>
        <v>212251.84</v>
      </c>
      <c r="D34" s="9">
        <f t="shared" ref="D34:M34" si="5">+D35+D36+D37+D38+D39+D40+D41+D42</f>
        <v>0</v>
      </c>
      <c r="E34" s="9">
        <f t="shared" si="5"/>
        <v>0</v>
      </c>
      <c r="F34" s="9">
        <f t="shared" si="5"/>
        <v>0</v>
      </c>
      <c r="G34" s="9">
        <f t="shared" si="5"/>
        <v>1505743.44</v>
      </c>
      <c r="H34" s="9">
        <f t="shared" si="5"/>
        <v>0</v>
      </c>
      <c r="I34" s="9">
        <f t="shared" si="5"/>
        <v>0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11">
        <f t="shared" si="2"/>
        <v>1717995.28</v>
      </c>
      <c r="O34" s="15"/>
      <c r="P34" s="15"/>
    </row>
    <row r="35" spans="1:16" x14ac:dyDescent="0.25">
      <c r="A35" s="12" t="s">
        <v>45</v>
      </c>
      <c r="B35" s="13">
        <v>0</v>
      </c>
      <c r="C35" s="13">
        <v>212251.84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20">
        <v>0</v>
      </c>
      <c r="L35" s="20">
        <v>0</v>
      </c>
      <c r="M35" s="20">
        <v>0</v>
      </c>
      <c r="N35" s="16">
        <f t="shared" si="2"/>
        <v>212251.84</v>
      </c>
      <c r="O35" s="35"/>
      <c r="P35" s="35"/>
    </row>
    <row r="36" spans="1:16" x14ac:dyDescent="0.25">
      <c r="A36" s="12" t="s">
        <v>46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8">
        <v>0</v>
      </c>
      <c r="I36" s="18">
        <v>0</v>
      </c>
      <c r="J36" s="18">
        <v>0</v>
      </c>
      <c r="K36" s="20">
        <v>0</v>
      </c>
      <c r="L36" s="20">
        <v>0</v>
      </c>
      <c r="M36" s="20">
        <v>0</v>
      </c>
      <c r="N36" s="16">
        <f t="shared" si="2"/>
        <v>0</v>
      </c>
    </row>
    <row r="37" spans="1:16" x14ac:dyDescent="0.25">
      <c r="A37" s="12" t="s">
        <v>47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8">
        <v>0</v>
      </c>
      <c r="I37" s="18">
        <v>0</v>
      </c>
      <c r="J37" s="18">
        <v>0</v>
      </c>
      <c r="K37" s="20">
        <v>0</v>
      </c>
      <c r="L37" s="20">
        <v>0</v>
      </c>
      <c r="M37" s="20">
        <v>0</v>
      </c>
      <c r="N37" s="16">
        <f t="shared" si="2"/>
        <v>0</v>
      </c>
    </row>
    <row r="38" spans="1:16" x14ac:dyDescent="0.25">
      <c r="A38" s="12" t="s">
        <v>48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8">
        <v>0</v>
      </c>
      <c r="I38" s="18">
        <v>0</v>
      </c>
      <c r="J38" s="18">
        <v>0</v>
      </c>
      <c r="K38" s="20">
        <v>0</v>
      </c>
      <c r="L38" s="20">
        <v>0</v>
      </c>
      <c r="M38" s="20">
        <v>0</v>
      </c>
      <c r="N38" s="16">
        <f t="shared" si="2"/>
        <v>0</v>
      </c>
    </row>
    <row r="39" spans="1:16" x14ac:dyDescent="0.25">
      <c r="A39" s="12" t="s">
        <v>49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8">
        <v>0</v>
      </c>
      <c r="I39" s="18">
        <v>0</v>
      </c>
      <c r="J39" s="18">
        <v>0</v>
      </c>
      <c r="K39" s="20">
        <v>0</v>
      </c>
      <c r="L39" s="20">
        <v>0</v>
      </c>
      <c r="M39" s="20">
        <v>0</v>
      </c>
      <c r="N39" s="16">
        <f t="shared" si="2"/>
        <v>0</v>
      </c>
    </row>
    <row r="40" spans="1:16" x14ac:dyDescent="0.25">
      <c r="A40" s="12" t="s">
        <v>50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8">
        <v>0</v>
      </c>
      <c r="I40" s="18">
        <v>0</v>
      </c>
      <c r="J40" s="18">
        <v>0</v>
      </c>
      <c r="K40" s="20">
        <v>0</v>
      </c>
      <c r="L40" s="20">
        <v>0</v>
      </c>
      <c r="M40" s="20">
        <v>0</v>
      </c>
      <c r="N40" s="16">
        <f t="shared" si="2"/>
        <v>0</v>
      </c>
    </row>
    <row r="41" spans="1:16" x14ac:dyDescent="0.25">
      <c r="A41" s="12" t="s">
        <v>51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1505743.44</v>
      </c>
      <c r="H41" s="18">
        <v>0</v>
      </c>
      <c r="I41" s="18">
        <v>0</v>
      </c>
      <c r="J41" s="18">
        <v>0</v>
      </c>
      <c r="K41" s="20">
        <v>0</v>
      </c>
      <c r="L41" s="20">
        <v>0</v>
      </c>
      <c r="M41" s="20">
        <v>0</v>
      </c>
      <c r="N41" s="16">
        <f t="shared" si="2"/>
        <v>1505743.44</v>
      </c>
    </row>
    <row r="42" spans="1:16" x14ac:dyDescent="0.25">
      <c r="A42" s="12" t="s">
        <v>52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8">
        <v>0</v>
      </c>
      <c r="I42" s="18">
        <v>0</v>
      </c>
      <c r="J42" s="18">
        <v>0</v>
      </c>
      <c r="K42" s="20">
        <v>0</v>
      </c>
      <c r="L42" s="20">
        <v>0</v>
      </c>
      <c r="M42" s="20">
        <v>0</v>
      </c>
      <c r="N42" s="16">
        <f t="shared" si="2"/>
        <v>0</v>
      </c>
    </row>
    <row r="43" spans="1:16" x14ac:dyDescent="0.25">
      <c r="A43" s="8" t="s">
        <v>53</v>
      </c>
      <c r="B43" s="9">
        <f>+B44+B45+B46+B47+B48+B49</f>
        <v>0</v>
      </c>
      <c r="C43" s="9">
        <f t="shared" ref="C43:N43" si="6">+C44+C45+C46+C47+C48+C49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9">
        <f t="shared" si="6"/>
        <v>0</v>
      </c>
      <c r="H43" s="9">
        <f t="shared" si="6"/>
        <v>0</v>
      </c>
      <c r="I43" s="9">
        <f t="shared" si="6"/>
        <v>0</v>
      </c>
      <c r="J43" s="9">
        <f t="shared" si="6"/>
        <v>0</v>
      </c>
      <c r="K43" s="9">
        <f t="shared" si="6"/>
        <v>0</v>
      </c>
      <c r="L43" s="9">
        <f t="shared" si="6"/>
        <v>0</v>
      </c>
      <c r="M43" s="9">
        <f t="shared" si="6"/>
        <v>0</v>
      </c>
      <c r="N43" s="9">
        <f t="shared" si="6"/>
        <v>0</v>
      </c>
    </row>
    <row r="44" spans="1:16" x14ac:dyDescent="0.25">
      <c r="A44" s="12" t="s">
        <v>54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20">
        <v>0</v>
      </c>
      <c r="L44" s="20">
        <v>0</v>
      </c>
      <c r="M44" s="20">
        <v>0</v>
      </c>
      <c r="N44" s="16">
        <f t="shared" si="2"/>
        <v>0</v>
      </c>
    </row>
    <row r="45" spans="1:16" x14ac:dyDescent="0.25">
      <c r="A45" s="12" t="s">
        <v>55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20">
        <v>0</v>
      </c>
      <c r="L45" s="20">
        <v>0</v>
      </c>
      <c r="M45" s="20">
        <v>0</v>
      </c>
      <c r="N45" s="16">
        <f t="shared" si="2"/>
        <v>0</v>
      </c>
    </row>
    <row r="46" spans="1:16" x14ac:dyDescent="0.25">
      <c r="A46" s="12" t="s">
        <v>56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20">
        <v>0</v>
      </c>
      <c r="L46" s="20">
        <v>0</v>
      </c>
      <c r="M46" s="20">
        <v>0</v>
      </c>
      <c r="N46" s="16">
        <f t="shared" si="2"/>
        <v>0</v>
      </c>
    </row>
    <row r="47" spans="1:16" x14ac:dyDescent="0.25">
      <c r="A47" s="12" t="s">
        <v>57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20">
        <v>0</v>
      </c>
      <c r="L47" s="20">
        <v>0</v>
      </c>
      <c r="M47" s="20">
        <v>0</v>
      </c>
      <c r="N47" s="16">
        <f t="shared" si="2"/>
        <v>0</v>
      </c>
    </row>
    <row r="48" spans="1:16" x14ac:dyDescent="0.25">
      <c r="A48" s="12" t="s">
        <v>58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20">
        <v>0</v>
      </c>
      <c r="L48" s="20">
        <v>0</v>
      </c>
      <c r="M48" s="20">
        <v>0</v>
      </c>
      <c r="N48" s="16">
        <f t="shared" si="2"/>
        <v>0</v>
      </c>
    </row>
    <row r="49" spans="1:16" x14ac:dyDescent="0.25">
      <c r="A49" s="12" t="s">
        <v>59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20">
        <v>0</v>
      </c>
      <c r="L49" s="20">
        <v>0</v>
      </c>
      <c r="M49" s="20">
        <v>0</v>
      </c>
      <c r="N49" s="16">
        <f t="shared" si="2"/>
        <v>0</v>
      </c>
    </row>
    <row r="50" spans="1:16" x14ac:dyDescent="0.25">
      <c r="A50" s="8" t="s">
        <v>60</v>
      </c>
      <c r="B50" s="9">
        <f>+B51+B52+B53+B54+B55+B56+B57+B58+B59</f>
        <v>0</v>
      </c>
      <c r="C50" s="9">
        <f t="shared" ref="C50:N50" si="7">+C51+C52+C53+C54+C55+C56+C57+C58+C59</f>
        <v>121587.2</v>
      </c>
      <c r="D50" s="9">
        <f t="shared" si="7"/>
        <v>188242.47</v>
      </c>
      <c r="E50" s="9">
        <f t="shared" si="7"/>
        <v>40861.5</v>
      </c>
      <c r="F50" s="9">
        <f t="shared" si="7"/>
        <v>366867.81</v>
      </c>
      <c r="G50" s="9">
        <f t="shared" si="7"/>
        <v>132994.03</v>
      </c>
      <c r="H50" s="9">
        <f t="shared" si="7"/>
        <v>128590.5</v>
      </c>
      <c r="I50" s="9">
        <f t="shared" si="7"/>
        <v>0</v>
      </c>
      <c r="J50" s="9">
        <f t="shared" si="7"/>
        <v>0</v>
      </c>
      <c r="K50" s="9">
        <f t="shared" si="7"/>
        <v>0</v>
      </c>
      <c r="L50" s="9">
        <f t="shared" si="7"/>
        <v>0</v>
      </c>
      <c r="M50" s="9">
        <f t="shared" si="7"/>
        <v>0</v>
      </c>
      <c r="N50" s="9">
        <f t="shared" si="7"/>
        <v>979143.51</v>
      </c>
      <c r="O50" s="15"/>
      <c r="P50" s="35"/>
    </row>
    <row r="51" spans="1:16" x14ac:dyDescent="0.25">
      <c r="A51" s="12" t="s">
        <v>61</v>
      </c>
      <c r="B51" s="13">
        <v>0</v>
      </c>
      <c r="C51" s="13">
        <v>121587.2</v>
      </c>
      <c r="D51" s="13">
        <v>188242.47</v>
      </c>
      <c r="E51" s="13">
        <v>32361.5</v>
      </c>
      <c r="F51" s="13">
        <v>366867.81</v>
      </c>
      <c r="G51" s="13">
        <v>132994.03</v>
      </c>
      <c r="H51" s="13">
        <v>68410.5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6">
        <f t="shared" si="2"/>
        <v>910463.51</v>
      </c>
    </row>
    <row r="52" spans="1:16" x14ac:dyDescent="0.25">
      <c r="A52" s="12" t="s">
        <v>62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60180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6">
        <f t="shared" si="2"/>
        <v>60180</v>
      </c>
    </row>
    <row r="53" spans="1:16" x14ac:dyDescent="0.25">
      <c r="A53" s="12" t="s">
        <v>63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6">
        <f t="shared" si="2"/>
        <v>0</v>
      </c>
    </row>
    <row r="54" spans="1:16" x14ac:dyDescent="0.25">
      <c r="A54" s="12" t="s">
        <v>64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6">
        <f t="shared" si="2"/>
        <v>0</v>
      </c>
    </row>
    <row r="55" spans="1:16" x14ac:dyDescent="0.25">
      <c r="A55" s="12" t="s">
        <v>65</v>
      </c>
      <c r="B55" s="13">
        <v>0</v>
      </c>
      <c r="C55" s="13">
        <v>0</v>
      </c>
      <c r="D55" s="13">
        <v>0</v>
      </c>
      <c r="E55" s="13">
        <v>8500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6">
        <f t="shared" si="2"/>
        <v>8500</v>
      </c>
    </row>
    <row r="56" spans="1:16" x14ac:dyDescent="0.25">
      <c r="A56" s="12" t="s">
        <v>66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6">
        <f t="shared" si="2"/>
        <v>0</v>
      </c>
    </row>
    <row r="57" spans="1:16" x14ac:dyDescent="0.25">
      <c r="A57" s="12" t="s">
        <v>67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6">
        <f t="shared" si="2"/>
        <v>0</v>
      </c>
    </row>
    <row r="58" spans="1:16" x14ac:dyDescent="0.25">
      <c r="A58" s="12" t="s">
        <v>68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6">
        <f t="shared" si="2"/>
        <v>0</v>
      </c>
    </row>
    <row r="59" spans="1:16" x14ac:dyDescent="0.25">
      <c r="A59" s="12" t="s">
        <v>69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6">
        <f t="shared" si="2"/>
        <v>0</v>
      </c>
    </row>
    <row r="60" spans="1:16" x14ac:dyDescent="0.25">
      <c r="A60" s="8" t="s">
        <v>70</v>
      </c>
      <c r="B60" s="9">
        <f>+B61+B62+B63+B64</f>
        <v>0</v>
      </c>
      <c r="C60" s="9">
        <f t="shared" ref="C60:M60" si="8">+C61+C62+C63+C64</f>
        <v>0</v>
      </c>
      <c r="D60" s="9">
        <f t="shared" si="8"/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  <c r="I60" s="9">
        <f t="shared" si="8"/>
        <v>0</v>
      </c>
      <c r="J60" s="9">
        <f t="shared" si="8"/>
        <v>0</v>
      </c>
      <c r="K60" s="9">
        <f t="shared" si="8"/>
        <v>0</v>
      </c>
      <c r="L60" s="9">
        <f t="shared" si="8"/>
        <v>0</v>
      </c>
      <c r="M60" s="9">
        <f t="shared" si="8"/>
        <v>0</v>
      </c>
      <c r="N60" s="11">
        <f t="shared" si="2"/>
        <v>0</v>
      </c>
    </row>
    <row r="61" spans="1:16" x14ac:dyDescent="0.25">
      <c r="A61" s="12" t="s">
        <v>71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0">
        <f t="shared" si="2"/>
        <v>0</v>
      </c>
    </row>
    <row r="62" spans="1:16" x14ac:dyDescent="0.25">
      <c r="A62" s="12" t="s">
        <v>72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16">
        <f t="shared" si="2"/>
        <v>0</v>
      </c>
    </row>
    <row r="63" spans="1:16" x14ac:dyDescent="0.25">
      <c r="A63" s="12" t="s">
        <v>73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16">
        <f t="shared" si="2"/>
        <v>0</v>
      </c>
    </row>
    <row r="64" spans="1:16" x14ac:dyDescent="0.25">
      <c r="A64" s="12" t="s">
        <v>74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16">
        <f t="shared" si="2"/>
        <v>0</v>
      </c>
    </row>
    <row r="65" spans="1:14" x14ac:dyDescent="0.25">
      <c r="A65" s="8" t="s">
        <v>75</v>
      </c>
      <c r="B65" s="9">
        <f>+B66+B67</f>
        <v>0</v>
      </c>
      <c r="C65" s="9">
        <f t="shared" ref="C65:M65" si="9">+C66+C67</f>
        <v>0</v>
      </c>
      <c r="D65" s="9">
        <f t="shared" si="9"/>
        <v>0</v>
      </c>
      <c r="E65" s="9">
        <f t="shared" si="9"/>
        <v>0</v>
      </c>
      <c r="F65" s="9">
        <f t="shared" si="9"/>
        <v>0</v>
      </c>
      <c r="G65" s="9">
        <f t="shared" si="9"/>
        <v>0</v>
      </c>
      <c r="H65" s="9">
        <f t="shared" si="9"/>
        <v>0</v>
      </c>
      <c r="I65" s="9">
        <f t="shared" si="9"/>
        <v>0</v>
      </c>
      <c r="J65" s="9">
        <f t="shared" si="9"/>
        <v>0</v>
      </c>
      <c r="K65" s="9">
        <f t="shared" si="9"/>
        <v>0</v>
      </c>
      <c r="L65" s="9">
        <f t="shared" si="9"/>
        <v>0</v>
      </c>
      <c r="M65" s="9">
        <f t="shared" si="9"/>
        <v>0</v>
      </c>
      <c r="N65" s="11">
        <f t="shared" si="2"/>
        <v>0</v>
      </c>
    </row>
    <row r="66" spans="1:14" x14ac:dyDescent="0.25">
      <c r="A66" s="12" t="s">
        <v>76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16">
        <f t="shared" si="2"/>
        <v>0</v>
      </c>
    </row>
    <row r="67" spans="1:14" x14ac:dyDescent="0.25">
      <c r="A67" s="12" t="s">
        <v>77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16">
        <f t="shared" si="2"/>
        <v>0</v>
      </c>
    </row>
    <row r="68" spans="1:14" x14ac:dyDescent="0.25">
      <c r="A68" s="8" t="s">
        <v>78</v>
      </c>
      <c r="B68" s="9">
        <f>+B69+B70+B71</f>
        <v>0</v>
      </c>
      <c r="C68" s="9">
        <f t="shared" ref="C68:M68" si="10">+C69+C70+C71</f>
        <v>0</v>
      </c>
      <c r="D68" s="9">
        <f t="shared" si="10"/>
        <v>0</v>
      </c>
      <c r="E68" s="9">
        <f t="shared" si="10"/>
        <v>0</v>
      </c>
      <c r="F68" s="9">
        <f t="shared" si="10"/>
        <v>0</v>
      </c>
      <c r="G68" s="9">
        <f t="shared" si="10"/>
        <v>0</v>
      </c>
      <c r="H68" s="9">
        <f t="shared" si="10"/>
        <v>0</v>
      </c>
      <c r="I68" s="9">
        <f t="shared" si="10"/>
        <v>0</v>
      </c>
      <c r="J68" s="9">
        <f t="shared" si="10"/>
        <v>0</v>
      </c>
      <c r="K68" s="9">
        <f t="shared" si="10"/>
        <v>0</v>
      </c>
      <c r="L68" s="9">
        <f t="shared" si="10"/>
        <v>0</v>
      </c>
      <c r="M68" s="9">
        <f t="shared" si="10"/>
        <v>0</v>
      </c>
      <c r="N68" s="11">
        <f t="shared" si="2"/>
        <v>0</v>
      </c>
    </row>
    <row r="69" spans="1:14" x14ac:dyDescent="0.25">
      <c r="A69" s="12" t="s">
        <v>79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16">
        <f t="shared" si="2"/>
        <v>0</v>
      </c>
    </row>
    <row r="70" spans="1:14" x14ac:dyDescent="0.25">
      <c r="A70" s="12" t="s">
        <v>80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16">
        <f t="shared" si="2"/>
        <v>0</v>
      </c>
    </row>
    <row r="71" spans="1:14" x14ac:dyDescent="0.25">
      <c r="A71" s="12" t="s">
        <v>81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3">
        <f t="shared" si="2"/>
        <v>0</v>
      </c>
    </row>
    <row r="72" spans="1:14" s="7" customFormat="1" x14ac:dyDescent="0.25">
      <c r="A72" s="5" t="s">
        <v>82</v>
      </c>
      <c r="B72" s="6">
        <f>+B73+B76+B79</f>
        <v>0</v>
      </c>
      <c r="C72" s="6">
        <f t="shared" ref="C72:N72" si="11">+C73+C76+C79</f>
        <v>0</v>
      </c>
      <c r="D72" s="6">
        <f t="shared" si="11"/>
        <v>0</v>
      </c>
      <c r="E72" s="6">
        <f t="shared" si="11"/>
        <v>0</v>
      </c>
      <c r="F72" s="6">
        <f t="shared" si="11"/>
        <v>0</v>
      </c>
      <c r="G72" s="6">
        <f t="shared" si="11"/>
        <v>0</v>
      </c>
      <c r="H72" s="6">
        <f t="shared" si="11"/>
        <v>0</v>
      </c>
      <c r="I72" s="6">
        <f t="shared" si="11"/>
        <v>0</v>
      </c>
      <c r="J72" s="6">
        <f t="shared" si="11"/>
        <v>0</v>
      </c>
      <c r="K72" s="6">
        <f t="shared" si="11"/>
        <v>0</v>
      </c>
      <c r="L72" s="6">
        <f t="shared" si="11"/>
        <v>0</v>
      </c>
      <c r="M72" s="6">
        <f t="shared" si="11"/>
        <v>0</v>
      </c>
      <c r="N72" s="6">
        <f t="shared" si="11"/>
        <v>0</v>
      </c>
    </row>
    <row r="73" spans="1:14" x14ac:dyDescent="0.25">
      <c r="A73" s="8" t="s">
        <v>83</v>
      </c>
      <c r="B73" s="9">
        <f t="shared" ref="B73:N73" si="12">+B74+B75</f>
        <v>0</v>
      </c>
      <c r="C73" s="9">
        <f t="shared" si="12"/>
        <v>0</v>
      </c>
      <c r="D73" s="9">
        <f t="shared" si="12"/>
        <v>0</v>
      </c>
      <c r="E73" s="9">
        <f t="shared" si="12"/>
        <v>0</v>
      </c>
      <c r="F73" s="9">
        <f t="shared" si="12"/>
        <v>0</v>
      </c>
      <c r="G73" s="9">
        <f t="shared" si="12"/>
        <v>0</v>
      </c>
      <c r="H73" s="9">
        <f t="shared" si="12"/>
        <v>0</v>
      </c>
      <c r="I73" s="9">
        <f t="shared" si="12"/>
        <v>0</v>
      </c>
      <c r="J73" s="9">
        <f t="shared" si="12"/>
        <v>0</v>
      </c>
      <c r="K73" s="9">
        <f t="shared" si="12"/>
        <v>0</v>
      </c>
      <c r="L73" s="9">
        <f t="shared" si="12"/>
        <v>0</v>
      </c>
      <c r="M73" s="9">
        <f t="shared" si="12"/>
        <v>0</v>
      </c>
      <c r="N73" s="9">
        <f t="shared" si="12"/>
        <v>0</v>
      </c>
    </row>
    <row r="74" spans="1:14" x14ac:dyDescent="0.25">
      <c r="A74" s="12" t="s">
        <v>84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0">
        <v>0</v>
      </c>
      <c r="M74" s="20">
        <v>0</v>
      </c>
      <c r="N74" s="16">
        <f t="shared" ref="N74:N80" si="13">+B74+C74+D74+E74+F74+G74+H74+I74+J74+K74+L74+M74</f>
        <v>0</v>
      </c>
    </row>
    <row r="75" spans="1:14" x14ac:dyDescent="0.25">
      <c r="A75" s="12" t="s">
        <v>85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0">
        <v>0</v>
      </c>
      <c r="M75" s="20">
        <v>0</v>
      </c>
      <c r="N75" s="16">
        <f t="shared" si="13"/>
        <v>0</v>
      </c>
    </row>
    <row r="76" spans="1:14" x14ac:dyDescent="0.25">
      <c r="A76" s="8" t="s">
        <v>86</v>
      </c>
      <c r="B76" s="9">
        <f t="shared" ref="B76:K76" si="14">+B77+B78</f>
        <v>0</v>
      </c>
      <c r="C76" s="9">
        <f t="shared" si="14"/>
        <v>0</v>
      </c>
      <c r="D76" s="9">
        <f t="shared" si="14"/>
        <v>0</v>
      </c>
      <c r="E76" s="9">
        <f t="shared" si="14"/>
        <v>0</v>
      </c>
      <c r="F76" s="9">
        <f t="shared" si="14"/>
        <v>0</v>
      </c>
      <c r="G76" s="9">
        <f t="shared" si="14"/>
        <v>0</v>
      </c>
      <c r="H76" s="9">
        <f t="shared" si="14"/>
        <v>0</v>
      </c>
      <c r="I76" s="9">
        <f t="shared" si="14"/>
        <v>0</v>
      </c>
      <c r="J76" s="9">
        <f t="shared" si="14"/>
        <v>0</v>
      </c>
      <c r="K76" s="9">
        <f t="shared" si="14"/>
        <v>0</v>
      </c>
      <c r="L76" s="21">
        <v>0</v>
      </c>
      <c r="M76" s="21">
        <v>0</v>
      </c>
      <c r="N76" s="21">
        <v>0</v>
      </c>
    </row>
    <row r="77" spans="1:14" x14ac:dyDescent="0.25">
      <c r="A77" s="12" t="s">
        <v>87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0">
        <v>0</v>
      </c>
      <c r="M77" s="20">
        <v>0</v>
      </c>
      <c r="N77" s="16">
        <f t="shared" si="13"/>
        <v>0</v>
      </c>
    </row>
    <row r="78" spans="1:14" x14ac:dyDescent="0.25">
      <c r="A78" s="12" t="s">
        <v>88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0">
        <v>0</v>
      </c>
      <c r="M78" s="20">
        <v>0</v>
      </c>
      <c r="N78" s="16">
        <f t="shared" si="13"/>
        <v>0</v>
      </c>
    </row>
    <row r="79" spans="1:14" x14ac:dyDescent="0.25">
      <c r="A79" s="8" t="s">
        <v>89</v>
      </c>
      <c r="B79" s="9">
        <f t="shared" ref="B79:K79" si="15">+B80</f>
        <v>0</v>
      </c>
      <c r="C79" s="9">
        <f t="shared" si="15"/>
        <v>0</v>
      </c>
      <c r="D79" s="9">
        <f t="shared" si="15"/>
        <v>0</v>
      </c>
      <c r="E79" s="9">
        <f t="shared" si="15"/>
        <v>0</v>
      </c>
      <c r="F79" s="9">
        <f t="shared" si="15"/>
        <v>0</v>
      </c>
      <c r="G79" s="9">
        <f t="shared" si="15"/>
        <v>0</v>
      </c>
      <c r="H79" s="9">
        <f t="shared" si="15"/>
        <v>0</v>
      </c>
      <c r="I79" s="9">
        <f t="shared" si="15"/>
        <v>0</v>
      </c>
      <c r="J79" s="9">
        <f t="shared" si="15"/>
        <v>0</v>
      </c>
      <c r="K79" s="9">
        <f t="shared" si="15"/>
        <v>0</v>
      </c>
      <c r="L79" s="21">
        <v>0</v>
      </c>
      <c r="M79" s="21">
        <v>0</v>
      </c>
      <c r="N79" s="21">
        <v>0</v>
      </c>
    </row>
    <row r="80" spans="1:14" x14ac:dyDescent="0.25">
      <c r="A80" s="12" t="s">
        <v>90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0">
        <v>0</v>
      </c>
      <c r="M80" s="20">
        <v>0</v>
      </c>
      <c r="N80" s="16">
        <f t="shared" si="13"/>
        <v>0</v>
      </c>
    </row>
    <row r="81" spans="1:16" x14ac:dyDescent="0.25">
      <c r="A81" s="24" t="s">
        <v>91</v>
      </c>
      <c r="B81" s="25">
        <f>+B7+B72</f>
        <v>30896107.340000004</v>
      </c>
      <c r="C81" s="25">
        <f t="shared" ref="C81:N81" si="16">+C7+C72</f>
        <v>36510423.140000008</v>
      </c>
      <c r="D81" s="25">
        <f t="shared" si="16"/>
        <v>33264578.780000001</v>
      </c>
      <c r="E81" s="25">
        <f t="shared" si="16"/>
        <v>58117333.020000003</v>
      </c>
      <c r="F81" s="25">
        <f t="shared" si="16"/>
        <v>34358313.410000004</v>
      </c>
      <c r="G81" s="25">
        <f t="shared" si="16"/>
        <v>32290048.07</v>
      </c>
      <c r="H81" s="25">
        <f t="shared" si="16"/>
        <v>35314210.599999994</v>
      </c>
      <c r="I81" s="25">
        <f t="shared" si="16"/>
        <v>0</v>
      </c>
      <c r="J81" s="25">
        <f t="shared" si="16"/>
        <v>0</v>
      </c>
      <c r="K81" s="25">
        <f t="shared" si="16"/>
        <v>0</v>
      </c>
      <c r="L81" s="25">
        <f>+L7+L72</f>
        <v>0</v>
      </c>
      <c r="M81" s="25">
        <f t="shared" si="16"/>
        <v>0</v>
      </c>
      <c r="N81" s="25">
        <f t="shared" si="16"/>
        <v>260751014.36000001</v>
      </c>
      <c r="P81" s="14"/>
    </row>
    <row r="82" spans="1:16" s="39" customFormat="1" x14ac:dyDescent="0.2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P82" s="40"/>
    </row>
    <row r="83" spans="1:16" s="39" customFormat="1" x14ac:dyDescent="0.25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P83" s="40"/>
    </row>
    <row r="84" spans="1:16" ht="15.75" customHeight="1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35"/>
    </row>
    <row r="85" spans="1:16" ht="15.75" customHeight="1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6" ht="15.75" x14ac:dyDescent="0.25">
      <c r="A86" s="50" t="s">
        <v>93</v>
      </c>
      <c r="B86" s="50"/>
      <c r="C86" s="42" t="s">
        <v>96</v>
      </c>
      <c r="D86" s="42"/>
      <c r="E86" s="42"/>
      <c r="F86" s="42"/>
      <c r="G86" s="42"/>
      <c r="H86" s="32"/>
      <c r="I86" s="51" t="s">
        <v>98</v>
      </c>
      <c r="J86" s="51"/>
      <c r="K86" s="51"/>
      <c r="L86" s="51"/>
      <c r="M86" s="51"/>
      <c r="N86" s="51"/>
      <c r="O86" s="26"/>
    </row>
    <row r="87" spans="1:16" ht="15.75" x14ac:dyDescent="0.25">
      <c r="A87" s="49" t="s">
        <v>94</v>
      </c>
      <c r="B87" s="49"/>
      <c r="C87" s="31" t="s">
        <v>95</v>
      </c>
      <c r="D87" s="31"/>
      <c r="E87" s="31"/>
      <c r="F87" s="31"/>
      <c r="G87" s="31"/>
      <c r="H87" s="31"/>
      <c r="J87" s="27" t="s">
        <v>92</v>
      </c>
      <c r="L87" s="27"/>
      <c r="M87" s="27"/>
      <c r="N87" s="27"/>
      <c r="O87" s="27"/>
    </row>
    <row r="88" spans="1:16" ht="14.25" customHeight="1" x14ac:dyDescent="0.25">
      <c r="A88" s="49" t="s">
        <v>100</v>
      </c>
      <c r="B88" s="49"/>
      <c r="C88" s="31" t="s">
        <v>97</v>
      </c>
      <c r="D88" s="31"/>
      <c r="E88" s="31"/>
      <c r="F88" s="31"/>
      <c r="G88" s="31"/>
      <c r="H88" s="31"/>
      <c r="J88" s="41" t="s">
        <v>99</v>
      </c>
      <c r="L88" s="28"/>
      <c r="M88" s="28"/>
      <c r="N88" s="28"/>
      <c r="O88" s="28"/>
    </row>
    <row r="89" spans="1:16" ht="14.25" customHeight="1" x14ac:dyDescent="0.25">
      <c r="A89" s="29"/>
      <c r="B89" s="29"/>
      <c r="L89" s="30"/>
      <c r="M89" s="30"/>
      <c r="N89" s="30"/>
      <c r="O89" s="28"/>
    </row>
    <row r="90" spans="1:16" ht="15.75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6" ht="16.5" thickBot="1" x14ac:dyDescent="0.3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6" ht="19.5" customHeight="1" thickBot="1" x14ac:dyDescent="0.3">
      <c r="A92" s="43" t="s">
        <v>101</v>
      </c>
      <c r="B92" s="44"/>
    </row>
    <row r="93" spans="1:16" ht="29.25" customHeight="1" thickBot="1" x14ac:dyDescent="0.3">
      <c r="A93" s="45" t="s">
        <v>102</v>
      </c>
      <c r="B93" s="46"/>
    </row>
    <row r="94" spans="1:16" ht="46.5" customHeight="1" thickBot="1" x14ac:dyDescent="0.3">
      <c r="A94" s="47" t="s">
        <v>103</v>
      </c>
      <c r="B94" s="48"/>
    </row>
  </sheetData>
  <protectedRanges>
    <protectedRange sqref="C86 D88" name="Rango1_1_1_1_2_1"/>
  </protectedRanges>
  <mergeCells count="13">
    <mergeCell ref="A86:B86"/>
    <mergeCell ref="L86:N86"/>
    <mergeCell ref="A1:N1"/>
    <mergeCell ref="A2:N2"/>
    <mergeCell ref="A3:N3"/>
    <mergeCell ref="A4:N4"/>
    <mergeCell ref="A5:N5"/>
    <mergeCell ref="I86:K86"/>
    <mergeCell ref="A92:B92"/>
    <mergeCell ref="A93:B93"/>
    <mergeCell ref="A94:B94"/>
    <mergeCell ref="A87:B87"/>
    <mergeCell ref="A88:B88"/>
  </mergeCells>
  <pageMargins left="0.23622047244094491" right="0.23622047244094491" top="0.74803149606299213" bottom="0.56000000000000005" header="0.31496062992125984" footer="0.17"/>
  <pageSetup paperSize="5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P3 Ejecucion </vt:lpstr>
      <vt:lpstr>'P3 Ejecucion '!Área_de_impresión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Fior Vasquez Jimenez</cp:lastModifiedBy>
  <cp:lastPrinted>2025-07-03T14:05:18Z</cp:lastPrinted>
  <dcterms:created xsi:type="dcterms:W3CDTF">2021-12-08T16:12:49Z</dcterms:created>
  <dcterms:modified xsi:type="dcterms:W3CDTF">2025-08-01T15:39:19Z</dcterms:modified>
</cp:coreProperties>
</file>