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6 OPTI JUNIO 2025\"/>
    </mc:Choice>
  </mc:AlternateContent>
  <xr:revisionPtr revIDLastSave="0" documentId="13_ncr:1_{4B292C2C-50CE-490D-B2D9-3DBF9EBF2C8C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'!$A$14:$O$69</definedName>
    <definedName name="_xlnm.Print_Area" localSheetId="0">'DEUDA PAGADA '!$A$16:$O$77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9" i="1" l="1"/>
  <c r="K69" i="1"/>
  <c r="N66" i="1" l="1"/>
  <c r="O52" i="1"/>
  <c r="O63" i="1"/>
  <c r="N31" i="1" l="1"/>
  <c r="N25" i="1"/>
  <c r="N23" i="1"/>
  <c r="N16" i="1" l="1"/>
  <c r="J16" i="1" l="1"/>
  <c r="N69" i="1"/>
  <c r="N21" i="1"/>
  <c r="J21" i="1" s="1"/>
  <c r="J20" i="1"/>
  <c r="J15" i="1"/>
  <c r="J17" i="1" l="1"/>
  <c r="J69" i="1" s="1"/>
  <c r="O31" i="1" l="1"/>
  <c r="O26" i="1"/>
  <c r="O25" i="1"/>
  <c r="O23" i="1" l="1"/>
  <c r="O15" i="1"/>
  <c r="O16" i="1" l="1"/>
  <c r="O22" i="1" l="1"/>
  <c r="O21" i="1"/>
  <c r="O20" i="1"/>
  <c r="O18" i="1" l="1"/>
  <c r="O19" i="1"/>
  <c r="O17" i="1" l="1"/>
  <c r="O69" i="1" s="1"/>
</calcChain>
</file>

<file path=xl/sharedStrings.xml><?xml version="1.0" encoding="utf-8"?>
<sst xmlns="http://schemas.openxmlformats.org/spreadsheetml/2006/main" count="293" uniqueCount="249">
  <si>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</si>
  <si>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</si>
  <si>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</si>
  <si>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</si>
  <si>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</si>
  <si>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</si>
  <si>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</si>
  <si>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</si>
  <si>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</si>
  <si>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</si>
  <si>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</si>
  <si>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</si>
  <si>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</si>
  <si>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</si>
  <si>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</si>
  <si>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</si>
  <si>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</si>
  <si>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</si>
  <si>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</si>
  <si>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</si>
  <si>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</si>
  <si>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</si>
  <si>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</si>
  <si>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</si>
  <si>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</si>
  <si>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</si>
  <si>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</si>
  <si>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</si>
  <si>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</si>
  <si>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</si>
  <si>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</si>
  <si>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</si>
  <si>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</si>
  <si>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CONT.BS-0010212-2024</t>
  </si>
  <si>
    <t>Para registrar alquiler de estacionamiento de vehículos para empleados de la institución correspondiente al período desde 01/08/2024, al 01/08/2025.</t>
  </si>
  <si>
    <t>Comercial Daniel Luciano Paredes, SRL</t>
  </si>
  <si>
    <t xml:space="preserve">                                                            Contadora</t>
  </si>
  <si>
    <t>Columbus Networks Dominicana, SA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</si>
  <si>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</si>
  <si>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</si>
  <si>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Offitek, SRL.</t>
  </si>
  <si>
    <t>GTG Industrial, SRL</t>
  </si>
  <si>
    <t>00242/2024</t>
  </si>
  <si>
    <t>Para registrar contratación de lavado sencillo para los vehiculos de esta institución. Según O/C No. 00242 D/F 22/11/2024.</t>
  </si>
  <si>
    <t>Actualidades VD, SRL</t>
  </si>
  <si>
    <t>Dseta Group, SRL</t>
  </si>
  <si>
    <t>00007/2025</t>
  </si>
  <si>
    <t>Para registrar servicio de mantenimiento ascensor del edificio por seis (6) meses, solicitado por la División Administrativa de esta Institución. Según O/C N0. 00007 D/F 03/02/2025.</t>
  </si>
  <si>
    <t>00006/2025</t>
  </si>
  <si>
    <t>Para registrar adquisición de botellones de 5 galones y fardos de botellitas de agua, solicitada por la División Administrativa de esta Institución. Según O/C No. 00006 D/F 3/2/2025.</t>
  </si>
  <si>
    <t>Grupo Retmox, SRL</t>
  </si>
  <si>
    <t>Resolución Técnica Aldaso,EIRL</t>
  </si>
  <si>
    <t>Zairee Alejandra Nierves Diaz</t>
  </si>
  <si>
    <t>00021/2025</t>
  </si>
  <si>
    <t>00066/2025</t>
  </si>
  <si>
    <t>00064/2025</t>
  </si>
  <si>
    <t>Para registrar servicio de fumigación y exterminación especializada de plagas en oficinas, vehículos y archivo documental por tres (3) meses, solicitado por la división Administrativa de esta Institución. Según O/C No. 00021 D/F 6/2/2025.</t>
  </si>
  <si>
    <t>Para registrar contratación servicio de mantenimiento por 3 meses a los equipos de aire acondicionado, solicitado por el Departamento Administrativo de esta Institución. Según O/C No. 00066 D/F 25/3/2025.</t>
  </si>
  <si>
    <t>Para registrar servicio de 6,700 almuerzos para colaboradores de esta Institución, solicitado por el Departamento Administrativo Financiero. Según O/C No. 00064 D/F 20/03/2025.</t>
  </si>
  <si>
    <t>Lora Guerrero &amp; Asociados, SRL</t>
  </si>
  <si>
    <t>00245/2024</t>
  </si>
  <si>
    <t>Para registrar contratación por cuatro (4) meses para el servicio de mantenimiento preventivo a las plantas eléctricas de la institución,Según O/C N0.00245 D/F 27/11/2024.</t>
  </si>
  <si>
    <t>Totalenergies Marketing Dominicana, S.A</t>
  </si>
  <si>
    <t>Para registrar pago facturas (cuentas No.718024430, 701112578, 785819147) Teléfonos e Internet correspondientes al mes de abril 2025 .</t>
  </si>
  <si>
    <t>00052/2025</t>
  </si>
  <si>
    <t>Para registrar contratación por tres (3) meses para los servicios de mantenimiento preventivo y/o reparación de los vehiculos de esta institución, solicitado por la División Administrativa. Según O/C N0.00052 D/F 28/02/2025.</t>
  </si>
  <si>
    <t>MA Creaciones Acrilicas, SRL</t>
  </si>
  <si>
    <t>B1500000329</t>
  </si>
  <si>
    <t>00069/2025</t>
  </si>
  <si>
    <t>Para registrar adquisición de 4 buzones de metal personalizados, solicitados por la Oficina de Acceso a la Información de esta Institución. según O/C N0.00069 D/F 31/03/2025.</t>
  </si>
  <si>
    <t>QSI Global Ventures, SRL</t>
  </si>
  <si>
    <t>00082/2025</t>
  </si>
  <si>
    <t>Para registrar servicio de auditoria externa para Certificación del Sistema Integrado de Gestión ISO 37001 e ISO 37301, solicitado por el Departamento Juridico de esta Institución. Según O/C N0.00082 D/F 22/04/2025.</t>
  </si>
  <si>
    <t>Politica con 6to Sentido,SRL</t>
  </si>
  <si>
    <t>B1500000005 B1500000006</t>
  </si>
  <si>
    <t>CONT-BS0003044-2025</t>
  </si>
  <si>
    <t>Para registrar servicios de publicidad y promoción a la Digecog durante un periodo de seis meses, con el propósito de difundir la imagen, actividades y servicios a través de los medios y estrategias publicitarias que sean acordadas entre ambas partes. del 13 de marzo al 13 de septiembre del 2025.</t>
  </si>
  <si>
    <t>08/05/2025       09/05/2025</t>
  </si>
  <si>
    <t>B1500000339</t>
  </si>
  <si>
    <t>B1500000940</t>
  </si>
  <si>
    <t>FR Multiservicios, SRL.</t>
  </si>
  <si>
    <t>00072/2025</t>
  </si>
  <si>
    <t>00014/2025</t>
  </si>
  <si>
    <t>Para registrar adquisición de servicio de reubicación de oficina, instalación de sheetrock, desmonte e instalación de vidrio, solicitado por la Dirección de Procesamiento Contable de esta Institución. Según O/C N0.00072 D/F 03/04/2025.</t>
  </si>
  <si>
    <t>Para registrar servicio de impresión de 13 ejemplares del Estado de Recaudación e Inversión de las Rentas (ERIR) 2024, solicitados por la Dirección de Análisis de la Información Financiera de esta Institución. Según O/C N0.00014 D/F 05/02/2025.</t>
  </si>
  <si>
    <t>Distribuidores Internacionales de Petróleo,SA.</t>
  </si>
  <si>
    <t>E450000003341</t>
  </si>
  <si>
    <t>00087/2025</t>
  </si>
  <si>
    <t xml:space="preserve">Para registrar adquisición de 150 galones de gasoil regular para la planta eléctrica, solicitado por la  División Administrativa de esta Institución. Según O/C No. 00087 D/F 25/04/2025. </t>
  </si>
  <si>
    <t>Prolimdes Comercial, SRL</t>
  </si>
  <si>
    <t>B1500001595</t>
  </si>
  <si>
    <t>00091/2025</t>
  </si>
  <si>
    <t>Para registrar adquisición de 90 fardos de papel higiénico 12/1 y 20 fardos de papel toalla de mano 12/1 dirigido a MIPYMES, solicitados por la División Administrativa de esta Institución. Según O/C N0.00091 D/F 28/04/2025.</t>
  </si>
  <si>
    <t>00063/2025</t>
  </si>
  <si>
    <t>Para registrar contratación servicio de reparación y mantenimiento preventivo por tres (3) meses de las plantas eléctricas, solicitado por el Departamento Administrativo de esta Institución. Según O/C N0.00063 D/F 19/03/2025.</t>
  </si>
  <si>
    <t>Imprenta Norcentral, SRL</t>
  </si>
  <si>
    <t>E450000002853</t>
  </si>
  <si>
    <t>B1500000207</t>
  </si>
  <si>
    <t>E450000004144</t>
  </si>
  <si>
    <t>00059/2025</t>
  </si>
  <si>
    <t>Para registrar pago diferencia asumida por la institución de la póliza no. 06492 seguro complementario de empleados durante el período 01/05/2025 - 31/05/2025.</t>
  </si>
  <si>
    <t>Para registrar servicio de impresión de 120 llaveros en acrilico y 100 libretas rayada, solicitadas por la Dirección de Normas y Procedimientos de esta Institución. Según O/C N0.00059 D/F 13/03/2025.</t>
  </si>
  <si>
    <t>Para registrar diferencia asumida por la institución correspondiente a empleados con planes complementarios, mediante la poliza no. 30-95-201981 Seguro de Salud Local, correspondiente al período 01/05/2025 hasta 31/05/2025.</t>
  </si>
  <si>
    <t>Almacenes León, SRL</t>
  </si>
  <si>
    <t>B1500000397</t>
  </si>
  <si>
    <t>E450000027410</t>
  </si>
  <si>
    <t>00092/2025</t>
  </si>
  <si>
    <t>Para registrar adquisición de 90 fardos de papel higiénico 12/1 y 20 fardos de papel toalla de mano 12/1 dirigido a MIPYMES, solicitados por la División Administrativa de esta Institución. Según O/C N0.00092 D/F 28/04/2025.</t>
  </si>
  <si>
    <t>Para registrar servicio de energía eléctrica correspondiente al período del 17/04/2025 al 17/05/2025.</t>
  </si>
  <si>
    <t>Lola 5 Multiservices,SRL</t>
  </si>
  <si>
    <t>Ramirez &amp; Mojica Envoy Pack Courier Express, SRL</t>
  </si>
  <si>
    <t>B1500004964</t>
  </si>
  <si>
    <t>E450000000166</t>
  </si>
  <si>
    <t>E450000000002</t>
  </si>
  <si>
    <t>00097/2025</t>
  </si>
  <si>
    <t>00081/2025</t>
  </si>
  <si>
    <t>00107/2025</t>
  </si>
  <si>
    <t>Para registrar servicio de catering para actividades semana de la Ética, solicitado por la Oficina de Acceso a la Información. Según O/C N0.00081 D/F 22/04/2025.</t>
  </si>
  <si>
    <t>Para registrar adquisición de Materiales Gastable de Oficina, Solicitados por la División Administrativa de esta Institución. Según O/C N0.00107 D/F 07/05/2025.</t>
  </si>
  <si>
    <t>Anthuriana Dominicana,SRL</t>
  </si>
  <si>
    <t>B1500000944</t>
  </si>
  <si>
    <t>B1500004987</t>
  </si>
  <si>
    <t>E450000077138 E450000076397 E450000075963</t>
  </si>
  <si>
    <t>00095/2025</t>
  </si>
  <si>
    <t>00120/2025</t>
  </si>
  <si>
    <t>Para registrar servicio de impresión de talonarios médicos, solicitados por el Departamento de Recursos Humanos de esta institución.Según O/C No. 00095 D/F 29/04/2025.</t>
  </si>
  <si>
    <t>Para registrar adquisición de arreglos de orquidias para ser entregados el dia de las Madres, solicitado por el Departamento de Recursos Humanos de esta Institución. Según O/C N0.00120 D/F 19/05/2025.</t>
  </si>
  <si>
    <t>Alumtech, SRL</t>
  </si>
  <si>
    <t>27/05/2025       27/05/2025          27/05/2025</t>
  </si>
  <si>
    <t>E450000001224</t>
  </si>
  <si>
    <t>B1500000209</t>
  </si>
  <si>
    <t>B1500000405</t>
  </si>
  <si>
    <t>00118/2025</t>
  </si>
  <si>
    <t>00004/2025</t>
  </si>
  <si>
    <t>Para registrar pago factura (cuenta no.50037975) Internet correspondiente al mes de mayo 2025</t>
  </si>
  <si>
    <t>Para registrar adquisición de 400 mini paraguas plegables con el logo Institucional para los colaboradores de esta Institución, solicitados por el Departamento de Recursos Humanos. Según O/C N0.00118 D/F 15/05/2025.</t>
  </si>
  <si>
    <t>Para registrar adquisición de mesa para reunión en madera natural y mesa auxiliar en madera natural, solicitadas por la División Administrativa de esta Institución. Según O/C N0.00004 D/F 31/01/2025.</t>
  </si>
  <si>
    <t>Reposición caja chica recibos desde 13656 hasta 13690.</t>
  </si>
  <si>
    <t>Para registrar suministro de cajas de té de diferentes sabores, solicitados por la División Administrativa de esta Institución. Según O/C N0.00097 D/F 01/05/2025.</t>
  </si>
  <si>
    <t xml:space="preserve"> 07/05/2025       02/06/2025</t>
  </si>
  <si>
    <t>E450000000079  E450000000086</t>
  </si>
  <si>
    <t xml:space="preserve"> TR- 00078</t>
  </si>
  <si>
    <t xml:space="preserve">          07/05/2025</t>
  </si>
  <si>
    <t>B1500000348   B1500000351</t>
  </si>
  <si>
    <t xml:space="preserve"> B1500000008 B1500000010</t>
  </si>
  <si>
    <t xml:space="preserve"> 07/05/2025       11/06/2025</t>
  </si>
  <si>
    <t xml:space="preserve">  B1500003471</t>
  </si>
  <si>
    <t>B1500000392</t>
  </si>
  <si>
    <t>B1500060378  B1500060388  B1500060299  B1500060396 B1500060405</t>
  </si>
  <si>
    <t>06/05/2025 12/05/2025  15/05/2025 19/05/2025 26/05/2025</t>
  </si>
  <si>
    <t xml:space="preserve">       B1500000670</t>
  </si>
  <si>
    <t>15/05/2025        18/05/2025</t>
  </si>
  <si>
    <t xml:space="preserve">  B1500001565</t>
  </si>
  <si>
    <t xml:space="preserve">   13/05/2025</t>
  </si>
  <si>
    <t>B1500003431 B1500003470 B1500003514</t>
  </si>
  <si>
    <t>04/04/2025        06/05/2025 03/06/2025</t>
  </si>
  <si>
    <t>TR- 6136715</t>
  </si>
  <si>
    <t>B1500000200 B1500000203 B1500000204</t>
  </si>
  <si>
    <t>05/05/2025 09/06/2025 10/06/2025</t>
  </si>
  <si>
    <t>TR-6137218</t>
  </si>
  <si>
    <t>TR-6136714</t>
  </si>
  <si>
    <t>TR- 6136718</t>
  </si>
  <si>
    <t>TR-6158305</t>
  </si>
  <si>
    <t>20/04/2025 20/05/2025</t>
  </si>
  <si>
    <t>B1500001457 B1500001468</t>
  </si>
  <si>
    <t>TR-6136717</t>
  </si>
  <si>
    <t>TR-6161261</t>
  </si>
  <si>
    <t>TR- 6136716</t>
  </si>
  <si>
    <t>TR-6148416</t>
  </si>
  <si>
    <t>TR-6158303</t>
  </si>
  <si>
    <t>TR-6158306</t>
  </si>
  <si>
    <t>TR-6158304</t>
  </si>
  <si>
    <t>TR-6161260</t>
  </si>
  <si>
    <t>TR-6241409</t>
  </si>
  <si>
    <t>TR-6161262</t>
  </si>
  <si>
    <t>TR-6164228</t>
  </si>
  <si>
    <t>CK-3260</t>
  </si>
  <si>
    <t>Suplidora Renma, SRL</t>
  </si>
  <si>
    <t>B1500002219</t>
  </si>
  <si>
    <t>00094/2025</t>
  </si>
  <si>
    <t>Para registrar adquisición de bandejas de metal, solicitadas por el Departamento de Comunicaciones de esta Institución. Según O/C N0.00094 D/F 29/04/2025.</t>
  </si>
  <si>
    <t>TR-6564234</t>
  </si>
  <si>
    <t>E450000001365</t>
  </si>
  <si>
    <t>Para registrar pago factura (cuenta no.50037975) Internet correspondiente al mes de junio 2025.</t>
  </si>
  <si>
    <t>TR-6886251</t>
  </si>
  <si>
    <t>Pedro Pablo Brito Rosario</t>
  </si>
  <si>
    <t>B1500000099</t>
  </si>
  <si>
    <t>Para registrar servicio de notificación de acto No. 450/2025, de fecha 29/05/2025, con dos (2) traslados.</t>
  </si>
  <si>
    <t>TR- 7373984</t>
  </si>
  <si>
    <t>FUNDIBEQ</t>
  </si>
  <si>
    <t>PROF 2025/1</t>
  </si>
  <si>
    <t>Para registrar Aportacion a FUNDIBEQ por acceso a la Segunda fase del Premio Iberamericano de la calidad 2025, categoria Administración Publica Grande. Importe 21,800  euros a una tasa de 69.0708.</t>
  </si>
  <si>
    <t>TR-00177</t>
  </si>
  <si>
    <t>Technet, Soluciones De Redes, SRL</t>
  </si>
  <si>
    <t>00041/2025</t>
  </si>
  <si>
    <t>Renovación Licencia de Software Certificados digital wildcard SSL, solicitados por esta Institución.</t>
  </si>
  <si>
    <t>B1500003513</t>
  </si>
  <si>
    <t>00121/2025</t>
  </si>
  <si>
    <t>Contratación servicio de mantenimiento preventivo y reparación  por tres (3) meses para los vehículos, solicitados por la División Administrativa de esa Institución.</t>
  </si>
  <si>
    <t>B1500006442</t>
  </si>
  <si>
    <t>00106/2025</t>
  </si>
  <si>
    <t>Para registrar adquisición de Materiales Gastable de Oficina, Solicitados por la División Administrativa de esta Institución. Según O/C N0.00106 D/F 07/05/2025.</t>
  </si>
  <si>
    <t>TR-7412710</t>
  </si>
  <si>
    <t>Burdiez y Compañía, SRL</t>
  </si>
  <si>
    <t>E450000000003</t>
  </si>
  <si>
    <t>00115/2025</t>
  </si>
  <si>
    <t>Para registrar adquisición de un (1) archivo de tres gavetas, un (1) sillón ergonómico, ocho (8) sillas ergónomicas y siete (7) sillas giratorias, solicitados por la Dirección de Normas y Procedimientos, la Sección de Archivo Central y la Dirección de Procesamiento Contable de esta Institución. Según O/C N0.00115 D/F 13/05/2025.</t>
  </si>
  <si>
    <t>25/062025</t>
  </si>
  <si>
    <t>B1500001615</t>
  </si>
  <si>
    <t>00124/2025</t>
  </si>
  <si>
    <t>Para registrar suministro de fundas plásticas grandes y pequeñas, solicitado po la División Administrativa de esta Institución.</t>
  </si>
  <si>
    <t>Bushido, SRL</t>
  </si>
  <si>
    <t>B1500000131</t>
  </si>
  <si>
    <t>00085/2025</t>
  </si>
  <si>
    <t>Para registrar adquisición de carteritas o cangureras personalizadas y toallas de tela personalizadas, solicitadas por el Departamento de Comunicaciones de esta Institución. Según O/C N0.00085 D/F 25/04/2025.</t>
  </si>
  <si>
    <t>Delta Comercial, SA</t>
  </si>
  <si>
    <t>E450000003076</t>
  </si>
  <si>
    <t>00084/2025</t>
  </si>
  <si>
    <t>Para registrar mantenimiento Preventivo para Vehiculo, solicitado por la División Administrativa de esta Institución. Según O/C N0.00084 D/F 24/04/2025.</t>
  </si>
  <si>
    <t>E450000003077</t>
  </si>
  <si>
    <t>00083/2025</t>
  </si>
  <si>
    <t>Para registrar servicio de mantenimiento autobús placa E101611, solicitado por la División Administrativa de esta Institución. Según O/C N0.00083 D/F 24/04/2025.</t>
  </si>
  <si>
    <t>E450000004480</t>
  </si>
  <si>
    <t>Para registrar diferencia asumida por la institución correspondiente a empleados con planes complementarios, mediante la poliza no. 30-95-201981 Seguro de Salud Local, correspondiente al período 01/06/2025 hasta 30/06/2025.</t>
  </si>
  <si>
    <t>E450000003096</t>
  </si>
  <si>
    <t>Reposición caja chica recibos desde 13691 hasta 13728.</t>
  </si>
  <si>
    <t>B1500002327</t>
  </si>
  <si>
    <t>00125/2025</t>
  </si>
  <si>
    <t>Para registrar adquisición de dispensadores de agua fria y caliente, solicitado por la División Administrativa de esta Institución. Según O/C N0.00125 D/F 06/06/2025.</t>
  </si>
  <si>
    <t>Centro de Servicios Plaza Olimpica, SRL</t>
  </si>
  <si>
    <t xml:space="preserve">B1500003227 </t>
  </si>
  <si>
    <t>00076/2025</t>
  </si>
  <si>
    <t>Para registrar contaratación de servicio de lavado sencillo para vehículos de esta institución. Según O/C NO.00076 D/F 04/04/2025</t>
  </si>
  <si>
    <t>E450000032748</t>
  </si>
  <si>
    <t>Para registrar servicio de energía eléctrica correspondiente al período del 17/05/2025 al 16/06/2025.</t>
  </si>
  <si>
    <t>Manuel del Socorro Pérez García</t>
  </si>
  <si>
    <t>B1500000154</t>
  </si>
  <si>
    <t>Para registrar Servicios de Notarización de Documentos Legales.</t>
  </si>
  <si>
    <t>E450000078860 E450000079602 E450000078427</t>
  </si>
  <si>
    <t>Para registrar pago facturas (cuentas No.718024430, 701112578, 785819147) Teléfonos e Internet correspondientes al mes de Junio 2025 .</t>
  </si>
  <si>
    <t>PWA, EIRL</t>
  </si>
  <si>
    <t>B1500000152</t>
  </si>
  <si>
    <t>00122/2025</t>
  </si>
  <si>
    <t>Para registrar servicio de renovación de (1) licencia Adobe Creative Cloud, (todas las aplicaciones) por un año, solicitada por la Oficina de Acceso a la Información de esta institución. Según O/C N0.00122 D/F 28/05/2025.</t>
  </si>
  <si>
    <t>E450000028905</t>
  </si>
  <si>
    <t>00126/2025</t>
  </si>
  <si>
    <t>Para registrar adquisición de tickets de combustible para abastecer los vehiculos de esta Institución, solicitado por la División Administrativa. Según O/C N0. 00126 D/F 09/06/2025.</t>
  </si>
  <si>
    <t>CK-3261</t>
  </si>
  <si>
    <t>Al 30 de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</si>
</sst>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14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165" fontId="5" fillId="3" borderId="1" xfId="0" applyNumberFormat="1" applyFont="1" applyFill="1" applyBorder="1" applyAlignment="1">
      <alignment horizontal="center" wrapText="1"/>
    </xf>
    <xf numFmtId="43" fontId="5" fillId="0" borderId="0" xfId="0" applyNumberFormat="1" applyFont="1"/>
    <xf numFmtId="167" fontId="5" fillId="0" borderId="0" xfId="0" applyNumberFormat="1" applyFont="1"/>
    <xf numFmtId="164" fontId="5" fillId="0" borderId="0" xfId="0" applyNumberFormat="1" applyFont="1"/>
    <xf numFmtId="43" fontId="19" fillId="0" borderId="1" xfId="0" applyNumberFormat="1" applyFont="1" applyFill="1" applyBorder="1" applyAlignment="1">
      <alignment horizontal="right"/>
    </xf>
    <xf numFmtId="0" fontId="22" fillId="3" borderId="1" xfId="0" applyFont="1" applyFill="1" applyBorder="1" applyAlignment="1">
      <alignment horizontal="left" wrapText="1"/>
    </xf>
    <xf numFmtId="0" fontId="23" fillId="3" borderId="1" xfId="0" applyFont="1" applyFill="1" applyBorder="1" applyAlignment="1">
      <alignment wrapText="1"/>
    </xf>
    <xf numFmtId="164" fontId="5" fillId="3" borderId="0" xfId="0" applyNumberFormat="1" applyFont="1" applyFill="1"/>
    <xf numFmtId="0" fontId="5" fillId="3" borderId="1" xfId="0" applyFont="1" applyFill="1" applyBorder="1"/>
    <xf numFmtId="43" fontId="5" fillId="3" borderId="1" xfId="1" applyFont="1" applyFill="1" applyBorder="1" applyAlignment="1"/>
    <xf numFmtId="14" fontId="5" fillId="3" borderId="1" xfId="1" applyNumberFormat="1" applyFont="1" applyFill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wrapText="1"/>
    </xf>
    <xf numFmtId="2" fontId="5" fillId="3" borderId="0" xfId="0" applyNumberFormat="1" applyFont="1" applyFill="1"/>
    <xf numFmtId="0" fontId="5" fillId="3" borderId="0" xfId="0" applyFont="1" applyFill="1"/>
    <xf numFmtId="165" fontId="22" fillId="3" borderId="1" xfId="0" applyNumberFormat="1" applyFont="1" applyFill="1" applyBorder="1" applyAlignment="1">
      <alignment horizontal="left"/>
    </xf>
    <xf numFmtId="14" fontId="20" fillId="3" borderId="1" xfId="0" applyNumberFormat="1" applyFont="1" applyFill="1" applyBorder="1" applyAlignment="1">
      <alignment wrapText="1"/>
    </xf>
    <xf numFmtId="0" fontId="20" fillId="3" borderId="1" xfId="0" applyFont="1" applyFill="1" applyBorder="1" applyAlignment="1">
      <alignment wrapText="1"/>
    </xf>
    <xf numFmtId="14" fontId="5" fillId="3" borderId="1" xfId="1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43" fontId="7" fillId="0" borderId="1" xfId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K89"/>
  <sheetViews>
    <sheetView tabSelected="1" topLeftCell="F19" zoomScaleNormal="100" workbookViewId="0">
      <selection activeCell="I81" sqref="I81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50" bestFit="1" customWidth="1"/>
    <col min="17" max="16384" width="16" style="3"/>
  </cols>
  <sheetData>
    <row r="1" spans="1:16105" ht="7.5" customHeight="1"/>
    <row r="2" spans="1:16105" hidden="1"/>
    <row r="3" spans="1:16105" hidden="1"/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83" t="s">
        <v>1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</row>
    <row r="10" spans="1:16105" ht="28.5" customHeight="1">
      <c r="A10" s="84" t="s">
        <v>2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</row>
    <row r="11" spans="1:16105" ht="18">
      <c r="A11" s="85" t="s">
        <v>31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</row>
    <row r="12" spans="1:16105" ht="18">
      <c r="A12" s="86" t="s">
        <v>248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</row>
    <row r="13" spans="1:16105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28</v>
      </c>
      <c r="K14" s="24" t="s">
        <v>27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s="69" customFormat="1" ht="31.5" customHeight="1">
      <c r="A15" s="64">
        <v>1</v>
      </c>
      <c r="B15" s="55">
        <v>45547</v>
      </c>
      <c r="C15" s="54" t="s">
        <v>21</v>
      </c>
      <c r="D15" s="67" t="s">
        <v>139</v>
      </c>
      <c r="E15" s="48" t="s">
        <v>140</v>
      </c>
      <c r="F15" s="56">
        <v>45513</v>
      </c>
      <c r="G15" s="56" t="s">
        <v>33</v>
      </c>
      <c r="H15" s="54" t="s">
        <v>34</v>
      </c>
      <c r="I15" s="1">
        <v>528000</v>
      </c>
      <c r="J15" s="1">
        <f>440000+K15</f>
        <v>484000</v>
      </c>
      <c r="K15" s="1">
        <v>44000</v>
      </c>
      <c r="L15" s="66">
        <v>45812</v>
      </c>
      <c r="M15" s="66" t="s">
        <v>141</v>
      </c>
      <c r="N15" s="1">
        <v>44000</v>
      </c>
      <c r="O15" s="65">
        <f>I15-J15</f>
        <v>44000</v>
      </c>
      <c r="P15" s="68"/>
    </row>
    <row r="16" spans="1:16105" s="49" customFormat="1" ht="30" customHeight="1">
      <c r="A16" s="64">
        <v>2</v>
      </c>
      <c r="B16" s="70">
        <v>45652</v>
      </c>
      <c r="C16" s="61" t="s">
        <v>59</v>
      </c>
      <c r="D16" s="47" t="s">
        <v>145</v>
      </c>
      <c r="E16" s="48" t="s">
        <v>144</v>
      </c>
      <c r="F16" s="56">
        <v>45623</v>
      </c>
      <c r="G16" s="56" t="s">
        <v>60</v>
      </c>
      <c r="H16" s="54" t="s">
        <v>61</v>
      </c>
      <c r="I16" s="1">
        <v>91668.3</v>
      </c>
      <c r="J16" s="1">
        <f>16583.41+N16</f>
        <v>40583.410000000003</v>
      </c>
      <c r="K16" s="1">
        <v>0</v>
      </c>
      <c r="L16" s="78" t="s">
        <v>17</v>
      </c>
      <c r="M16" s="79"/>
      <c r="N16" s="1">
        <f>12000+12000</f>
        <v>24000</v>
      </c>
      <c r="O16" s="65">
        <f t="shared" ref="O16:O19" si="0">I16-J16</f>
        <v>51084.89</v>
      </c>
      <c r="P16" s="51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</row>
    <row r="17" spans="1:16105" s="49" customFormat="1" ht="27.75" customHeight="1">
      <c r="A17" s="64">
        <v>3</v>
      </c>
      <c r="B17" s="55">
        <v>45705</v>
      </c>
      <c r="C17" s="54" t="s">
        <v>35</v>
      </c>
      <c r="D17" s="47">
        <v>45783</v>
      </c>
      <c r="E17" s="48" t="s">
        <v>146</v>
      </c>
      <c r="F17" s="56">
        <v>45618</v>
      </c>
      <c r="G17" s="56" t="s">
        <v>42</v>
      </c>
      <c r="H17" s="54" t="s">
        <v>43</v>
      </c>
      <c r="I17" s="1">
        <v>119917.5</v>
      </c>
      <c r="J17" s="1">
        <f>113474.7+5097.6</f>
        <v>118572.3</v>
      </c>
      <c r="K17" s="65">
        <v>0</v>
      </c>
      <c r="L17" s="78" t="s">
        <v>17</v>
      </c>
      <c r="M17" s="79"/>
      <c r="N17" s="1">
        <v>5097.6000000000004</v>
      </c>
      <c r="O17" s="65">
        <f t="shared" si="0"/>
        <v>1345.1999999999971</v>
      </c>
      <c r="P17" s="51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9" customFormat="1" ht="26.25" customHeight="1">
      <c r="A18" s="64">
        <v>4</v>
      </c>
      <c r="B18" s="55">
        <v>45722</v>
      </c>
      <c r="C18" s="54" t="s">
        <v>45</v>
      </c>
      <c r="D18" s="47">
        <v>45810</v>
      </c>
      <c r="E18" s="48" t="s">
        <v>147</v>
      </c>
      <c r="F18" s="56">
        <v>45691</v>
      </c>
      <c r="G18" s="56" t="s">
        <v>46</v>
      </c>
      <c r="H18" s="54" t="s">
        <v>47</v>
      </c>
      <c r="I18" s="1">
        <v>25000.66</v>
      </c>
      <c r="J18" s="1">
        <v>21977.08</v>
      </c>
      <c r="K18" s="65">
        <v>0</v>
      </c>
      <c r="L18" s="78" t="s">
        <v>17</v>
      </c>
      <c r="M18" s="79"/>
      <c r="N18" s="1">
        <v>4166.7700000000004</v>
      </c>
      <c r="O18" s="65">
        <f t="shared" si="0"/>
        <v>3023.5799999999981</v>
      </c>
      <c r="P18" s="51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9" customFormat="1" ht="63" customHeight="1">
      <c r="A19" s="64">
        <v>5</v>
      </c>
      <c r="B19" s="55">
        <v>45727</v>
      </c>
      <c r="C19" s="54" t="s">
        <v>29</v>
      </c>
      <c r="D19" s="47" t="s">
        <v>149</v>
      </c>
      <c r="E19" s="48" t="s">
        <v>148</v>
      </c>
      <c r="F19" s="56">
        <v>45691</v>
      </c>
      <c r="G19" s="56" t="s">
        <v>48</v>
      </c>
      <c r="H19" s="54" t="s">
        <v>49</v>
      </c>
      <c r="I19" s="1">
        <v>127925</v>
      </c>
      <c r="J19" s="1">
        <v>120145</v>
      </c>
      <c r="K19" s="65">
        <v>0</v>
      </c>
      <c r="L19" s="78" t="s">
        <v>17</v>
      </c>
      <c r="M19" s="79"/>
      <c r="N19" s="1">
        <v>22935</v>
      </c>
      <c r="O19" s="65">
        <f t="shared" si="0"/>
        <v>7780</v>
      </c>
      <c r="P19" s="51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9" customFormat="1" ht="39.75" customHeight="1">
      <c r="A20" s="64">
        <v>6</v>
      </c>
      <c r="B20" s="55">
        <v>45758</v>
      </c>
      <c r="C20" s="61" t="s">
        <v>50</v>
      </c>
      <c r="D20" s="71" t="s">
        <v>142</v>
      </c>
      <c r="E20" s="72" t="s">
        <v>150</v>
      </c>
      <c r="F20" s="56">
        <v>45694</v>
      </c>
      <c r="G20" s="56" t="s">
        <v>53</v>
      </c>
      <c r="H20" s="62" t="s">
        <v>56</v>
      </c>
      <c r="I20" s="1">
        <v>84960</v>
      </c>
      <c r="J20" s="1">
        <f>28320+N20</f>
        <v>56640</v>
      </c>
      <c r="K20" s="1">
        <v>0</v>
      </c>
      <c r="L20" s="78" t="s">
        <v>17</v>
      </c>
      <c r="M20" s="79"/>
      <c r="N20" s="1">
        <v>28320</v>
      </c>
      <c r="O20" s="65">
        <f>I20-J20</f>
        <v>28320</v>
      </c>
      <c r="P20" s="51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9" customFormat="1" ht="26.25" customHeight="1">
      <c r="A21" s="64">
        <v>7</v>
      </c>
      <c r="B21" s="55">
        <v>45761</v>
      </c>
      <c r="C21" s="61" t="s">
        <v>51</v>
      </c>
      <c r="D21" s="47" t="s">
        <v>151</v>
      </c>
      <c r="E21" s="48" t="s">
        <v>143</v>
      </c>
      <c r="F21" s="56">
        <v>45741</v>
      </c>
      <c r="G21" s="56" t="s">
        <v>54</v>
      </c>
      <c r="H21" s="62" t="s">
        <v>57</v>
      </c>
      <c r="I21" s="1">
        <v>150000.01</v>
      </c>
      <c r="J21" s="1">
        <f>49462+N21</f>
        <v>79492</v>
      </c>
      <c r="K21" s="1">
        <v>0</v>
      </c>
      <c r="L21" s="78" t="s">
        <v>17</v>
      </c>
      <c r="M21" s="79"/>
      <c r="N21" s="1">
        <f>10030+20000</f>
        <v>30030</v>
      </c>
      <c r="O21" s="65">
        <f>I21-J21</f>
        <v>70508.010000000009</v>
      </c>
      <c r="P21" s="51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9" customFormat="1" ht="27.75" customHeight="1">
      <c r="A22" s="64">
        <v>8</v>
      </c>
      <c r="B22" s="55">
        <v>45769</v>
      </c>
      <c r="C22" s="61" t="s">
        <v>30</v>
      </c>
      <c r="D22" s="47" t="s">
        <v>153</v>
      </c>
      <c r="E22" s="48" t="s">
        <v>152</v>
      </c>
      <c r="F22" s="56">
        <v>45736</v>
      </c>
      <c r="G22" s="56" t="s">
        <v>55</v>
      </c>
      <c r="H22" s="62" t="s">
        <v>58</v>
      </c>
      <c r="I22" s="1">
        <v>1826286</v>
      </c>
      <c r="J22" s="1">
        <v>1370259.66</v>
      </c>
      <c r="K22" s="65">
        <v>0</v>
      </c>
      <c r="L22" s="78" t="s">
        <v>17</v>
      </c>
      <c r="M22" s="79"/>
      <c r="N22" s="1">
        <v>519066.66</v>
      </c>
      <c r="O22" s="65">
        <f>I22-J22</f>
        <v>456026.34000000008</v>
      </c>
      <c r="P22" s="51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9" customFormat="1" ht="40.5" customHeight="1">
      <c r="A23" s="64">
        <v>9</v>
      </c>
      <c r="B23" s="55">
        <v>45779</v>
      </c>
      <c r="C23" s="61" t="s">
        <v>35</v>
      </c>
      <c r="D23" s="47" t="s">
        <v>155</v>
      </c>
      <c r="E23" s="48" t="s">
        <v>154</v>
      </c>
      <c r="F23" s="56">
        <v>45716</v>
      </c>
      <c r="G23" s="56" t="s">
        <v>64</v>
      </c>
      <c r="H23" s="62" t="s">
        <v>65</v>
      </c>
      <c r="I23" s="1">
        <v>494999.99</v>
      </c>
      <c r="J23" s="1">
        <v>494998.99</v>
      </c>
      <c r="K23" s="65">
        <v>0</v>
      </c>
      <c r="L23" s="78" t="s">
        <v>17</v>
      </c>
      <c r="M23" s="79"/>
      <c r="N23" s="1">
        <f>479815.06+15183.93</f>
        <v>494998.99</v>
      </c>
      <c r="O23" s="65">
        <f t="shared" ref="O23" si="1">I23-J23</f>
        <v>1</v>
      </c>
      <c r="P23" s="51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9" customFormat="1" ht="28.5" customHeight="1">
      <c r="A24" s="64">
        <v>10</v>
      </c>
      <c r="B24" s="55">
        <v>45785</v>
      </c>
      <c r="C24" s="61" t="s">
        <v>66</v>
      </c>
      <c r="D24" s="47">
        <v>45776</v>
      </c>
      <c r="E24" s="48" t="s">
        <v>67</v>
      </c>
      <c r="F24" s="56">
        <v>45747</v>
      </c>
      <c r="G24" s="56" t="s">
        <v>68</v>
      </c>
      <c r="H24" s="62" t="s">
        <v>69</v>
      </c>
      <c r="I24" s="1">
        <v>31599.97</v>
      </c>
      <c r="J24" s="1">
        <v>31599.97</v>
      </c>
      <c r="K24" s="1">
        <v>31599.97</v>
      </c>
      <c r="L24" s="66">
        <v>45813</v>
      </c>
      <c r="M24" s="66" t="s">
        <v>156</v>
      </c>
      <c r="N24" s="1"/>
      <c r="O24" s="65">
        <v>0</v>
      </c>
      <c r="P24" s="51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9" customFormat="1" ht="38.25" customHeight="1">
      <c r="A25" s="64">
        <v>11</v>
      </c>
      <c r="B25" s="55">
        <v>45786</v>
      </c>
      <c r="C25" s="61" t="s">
        <v>70</v>
      </c>
      <c r="D25" s="47" t="s">
        <v>158</v>
      </c>
      <c r="E25" s="48" t="s">
        <v>157</v>
      </c>
      <c r="F25" s="56">
        <v>45769</v>
      </c>
      <c r="G25" s="56" t="s">
        <v>71</v>
      </c>
      <c r="H25" s="62" t="s">
        <v>72</v>
      </c>
      <c r="I25" s="1">
        <v>699150</v>
      </c>
      <c r="J25" s="1">
        <v>699150</v>
      </c>
      <c r="K25" s="1">
        <v>139830</v>
      </c>
      <c r="L25" s="66">
        <v>45813</v>
      </c>
      <c r="M25" s="66" t="s">
        <v>159</v>
      </c>
      <c r="N25" s="1">
        <f>209745+349575</f>
        <v>559320</v>
      </c>
      <c r="O25" s="65">
        <f>I25-J25</f>
        <v>0</v>
      </c>
      <c r="P25" s="51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9" customFormat="1" ht="40.5" customHeight="1">
      <c r="A26" s="64">
        <v>12</v>
      </c>
      <c r="B26" s="55">
        <v>45789</v>
      </c>
      <c r="C26" s="61" t="s">
        <v>73</v>
      </c>
      <c r="D26" s="47" t="s">
        <v>77</v>
      </c>
      <c r="E26" s="48" t="s">
        <v>74</v>
      </c>
      <c r="F26" s="56">
        <v>45783</v>
      </c>
      <c r="G26" s="56" t="s">
        <v>75</v>
      </c>
      <c r="H26" s="62" t="s">
        <v>76</v>
      </c>
      <c r="I26" s="1">
        <v>177000</v>
      </c>
      <c r="J26" s="1">
        <v>59000</v>
      </c>
      <c r="K26" s="1">
        <v>59000</v>
      </c>
      <c r="L26" s="66">
        <v>45813</v>
      </c>
      <c r="M26" s="66" t="s">
        <v>160</v>
      </c>
      <c r="N26" s="65">
        <v>0</v>
      </c>
      <c r="O26" s="65">
        <f>I26-J26</f>
        <v>118000</v>
      </c>
      <c r="P26" s="51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9" customFormat="1" ht="41.25" customHeight="1">
      <c r="A27" s="64">
        <v>13</v>
      </c>
      <c r="B27" s="55">
        <v>45791</v>
      </c>
      <c r="C27" s="61" t="s">
        <v>51</v>
      </c>
      <c r="D27" s="47">
        <v>45783</v>
      </c>
      <c r="E27" s="48" t="s">
        <v>78</v>
      </c>
      <c r="F27" s="56">
        <v>45750</v>
      </c>
      <c r="G27" s="56" t="s">
        <v>81</v>
      </c>
      <c r="H27" s="62" t="s">
        <v>83</v>
      </c>
      <c r="I27" s="1">
        <v>70800</v>
      </c>
      <c r="J27" s="1">
        <v>70800</v>
      </c>
      <c r="K27" s="1">
        <v>0</v>
      </c>
      <c r="L27" s="78" t="s">
        <v>17</v>
      </c>
      <c r="M27" s="79"/>
      <c r="N27" s="1">
        <v>70800</v>
      </c>
      <c r="O27" s="65">
        <v>0</v>
      </c>
      <c r="P27" s="51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9" customFormat="1" ht="38.25" customHeight="1">
      <c r="A28" s="64">
        <v>14</v>
      </c>
      <c r="B28" s="55">
        <v>45791</v>
      </c>
      <c r="C28" s="61" t="s">
        <v>80</v>
      </c>
      <c r="D28" s="47">
        <v>45789</v>
      </c>
      <c r="E28" s="48" t="s">
        <v>79</v>
      </c>
      <c r="F28" s="56">
        <v>45693</v>
      </c>
      <c r="G28" s="56" t="s">
        <v>82</v>
      </c>
      <c r="H28" s="62" t="s">
        <v>84</v>
      </c>
      <c r="I28" s="1">
        <v>83200.02</v>
      </c>
      <c r="J28" s="1">
        <v>83200.02</v>
      </c>
      <c r="K28" s="1">
        <v>0</v>
      </c>
      <c r="L28" s="78" t="s">
        <v>17</v>
      </c>
      <c r="M28" s="79"/>
      <c r="N28" s="1">
        <v>83200.02</v>
      </c>
      <c r="O28" s="65">
        <v>0</v>
      </c>
      <c r="P28" s="51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9" customFormat="1" ht="25.5" customHeight="1">
      <c r="A29" s="64">
        <v>15</v>
      </c>
      <c r="B29" s="55">
        <v>45796</v>
      </c>
      <c r="C29" s="61" t="s">
        <v>85</v>
      </c>
      <c r="D29" s="47">
        <v>45776</v>
      </c>
      <c r="E29" s="48" t="s">
        <v>86</v>
      </c>
      <c r="F29" s="56">
        <v>45772</v>
      </c>
      <c r="G29" s="56" t="s">
        <v>87</v>
      </c>
      <c r="H29" s="62" t="s">
        <v>88</v>
      </c>
      <c r="I29" s="1">
        <v>33240</v>
      </c>
      <c r="J29" s="1">
        <v>33240</v>
      </c>
      <c r="K29" s="1">
        <v>33240</v>
      </c>
      <c r="L29" s="66">
        <v>45813</v>
      </c>
      <c r="M29" s="66" t="s">
        <v>161</v>
      </c>
      <c r="N29" s="65">
        <v>0</v>
      </c>
      <c r="O29" s="65">
        <v>0</v>
      </c>
      <c r="P29" s="51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9" customFormat="1" ht="39.75" customHeight="1">
      <c r="A30" s="64">
        <v>16</v>
      </c>
      <c r="B30" s="55">
        <v>45796</v>
      </c>
      <c r="C30" s="61" t="s">
        <v>89</v>
      </c>
      <c r="D30" s="47">
        <v>45776</v>
      </c>
      <c r="E30" s="48" t="s">
        <v>90</v>
      </c>
      <c r="F30" s="56">
        <v>45775</v>
      </c>
      <c r="G30" s="56" t="s">
        <v>91</v>
      </c>
      <c r="H30" s="62" t="s">
        <v>92</v>
      </c>
      <c r="I30" s="1">
        <v>117882</v>
      </c>
      <c r="J30" s="1">
        <v>117882</v>
      </c>
      <c r="K30" s="1">
        <v>117882</v>
      </c>
      <c r="L30" s="66">
        <v>45819</v>
      </c>
      <c r="M30" s="66" t="s">
        <v>162</v>
      </c>
      <c r="N30" s="65">
        <v>0</v>
      </c>
      <c r="O30" s="65">
        <v>0</v>
      </c>
      <c r="P30" s="51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9" customFormat="1" ht="37.5" customHeight="1">
      <c r="A31" s="64">
        <v>17</v>
      </c>
      <c r="B31" s="55">
        <v>45797</v>
      </c>
      <c r="C31" s="61" t="s">
        <v>32</v>
      </c>
      <c r="D31" s="47" t="s">
        <v>163</v>
      </c>
      <c r="E31" s="48" t="s">
        <v>164</v>
      </c>
      <c r="F31" s="56">
        <v>45735</v>
      </c>
      <c r="G31" s="56" t="s">
        <v>93</v>
      </c>
      <c r="H31" s="62" t="s">
        <v>94</v>
      </c>
      <c r="I31" s="1">
        <v>43017.58</v>
      </c>
      <c r="J31" s="1">
        <v>15022.62</v>
      </c>
      <c r="K31" s="1">
        <v>0</v>
      </c>
      <c r="L31" s="78" t="s">
        <v>17</v>
      </c>
      <c r="M31" s="79"/>
      <c r="N31" s="1">
        <f>7511.31+7511.31</f>
        <v>15022.62</v>
      </c>
      <c r="O31" s="65">
        <f>I31-J31</f>
        <v>27994.959999999999</v>
      </c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9" customFormat="1" ht="26.25" customHeight="1">
      <c r="A32" s="64">
        <v>18</v>
      </c>
      <c r="B32" s="55">
        <v>45797</v>
      </c>
      <c r="C32" s="61" t="s">
        <v>25</v>
      </c>
      <c r="D32" s="47">
        <v>45763</v>
      </c>
      <c r="E32" s="48" t="s">
        <v>96</v>
      </c>
      <c r="F32" s="65">
        <v>0</v>
      </c>
      <c r="G32" s="65">
        <v>0</v>
      </c>
      <c r="H32" s="62" t="s">
        <v>100</v>
      </c>
      <c r="I32" s="1">
        <v>0</v>
      </c>
      <c r="J32" s="1">
        <v>0</v>
      </c>
      <c r="K32" s="1">
        <v>17825</v>
      </c>
      <c r="L32" s="66">
        <v>45813</v>
      </c>
      <c r="M32" s="66" t="s">
        <v>165</v>
      </c>
      <c r="N32" s="65">
        <v>0</v>
      </c>
      <c r="O32" s="65">
        <v>0</v>
      </c>
      <c r="P32" s="51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9" customFormat="1" ht="26.25" customHeight="1">
      <c r="A33" s="64">
        <v>19</v>
      </c>
      <c r="B33" s="55">
        <v>45797</v>
      </c>
      <c r="C33" s="61" t="s">
        <v>95</v>
      </c>
      <c r="D33" s="47">
        <v>45755</v>
      </c>
      <c r="E33" s="48" t="s">
        <v>97</v>
      </c>
      <c r="F33" s="56">
        <v>45729</v>
      </c>
      <c r="G33" s="56" t="s">
        <v>99</v>
      </c>
      <c r="H33" s="62" t="s">
        <v>101</v>
      </c>
      <c r="I33" s="1">
        <v>28320</v>
      </c>
      <c r="J33" s="1">
        <v>28320</v>
      </c>
      <c r="K33" s="1">
        <v>28320</v>
      </c>
      <c r="L33" s="66">
        <v>45820</v>
      </c>
      <c r="M33" s="66" t="s">
        <v>166</v>
      </c>
      <c r="N33" s="65">
        <v>0</v>
      </c>
      <c r="O33" s="65">
        <v>0</v>
      </c>
      <c r="P33" s="51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9" customFormat="1" ht="36.75" customHeight="1">
      <c r="A34" s="64">
        <v>20</v>
      </c>
      <c r="B34" s="55">
        <v>45798</v>
      </c>
      <c r="C34" s="61" t="s">
        <v>26</v>
      </c>
      <c r="D34" s="47">
        <v>45778</v>
      </c>
      <c r="E34" s="48" t="s">
        <v>98</v>
      </c>
      <c r="F34" s="65">
        <v>0</v>
      </c>
      <c r="G34" s="65">
        <v>0</v>
      </c>
      <c r="H34" s="62" t="s">
        <v>102</v>
      </c>
      <c r="I34" s="1">
        <v>0</v>
      </c>
      <c r="J34" s="1">
        <v>0</v>
      </c>
      <c r="K34" s="1">
        <v>62445.59</v>
      </c>
      <c r="L34" s="66">
        <v>45813</v>
      </c>
      <c r="M34" s="66" t="s">
        <v>167</v>
      </c>
      <c r="N34" s="65">
        <v>0</v>
      </c>
      <c r="O34" s="65">
        <v>0</v>
      </c>
      <c r="P34" s="51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9" customFormat="1" ht="37.5" customHeight="1">
      <c r="A35" s="64">
        <v>21</v>
      </c>
      <c r="B35" s="55">
        <v>45798</v>
      </c>
      <c r="C35" s="61" t="s">
        <v>103</v>
      </c>
      <c r="D35" s="47">
        <v>45776</v>
      </c>
      <c r="E35" s="48" t="s">
        <v>104</v>
      </c>
      <c r="F35" s="73">
        <v>45775</v>
      </c>
      <c r="G35" s="74" t="s">
        <v>106</v>
      </c>
      <c r="H35" s="62" t="s">
        <v>107</v>
      </c>
      <c r="I35" s="1">
        <v>126260</v>
      </c>
      <c r="J35" s="1">
        <v>126260</v>
      </c>
      <c r="K35" s="1">
        <v>0</v>
      </c>
      <c r="L35" s="78" t="s">
        <v>17</v>
      </c>
      <c r="M35" s="79"/>
      <c r="N35" s="1">
        <v>126260</v>
      </c>
      <c r="O35" s="65">
        <v>0</v>
      </c>
      <c r="P35" s="51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9" customFormat="1" ht="18" customHeight="1">
      <c r="A36" s="64">
        <v>22</v>
      </c>
      <c r="B36" s="55">
        <v>45798</v>
      </c>
      <c r="C36" s="61" t="s">
        <v>22</v>
      </c>
      <c r="D36" s="47">
        <v>45794</v>
      </c>
      <c r="E36" s="48" t="s">
        <v>105</v>
      </c>
      <c r="F36" s="65">
        <v>0</v>
      </c>
      <c r="G36" s="65">
        <v>0</v>
      </c>
      <c r="H36" s="62" t="s">
        <v>108</v>
      </c>
      <c r="I36" s="1">
        <v>0</v>
      </c>
      <c r="J36" s="1">
        <v>0</v>
      </c>
      <c r="K36" s="1">
        <v>383961.62</v>
      </c>
      <c r="L36" s="66">
        <v>45814</v>
      </c>
      <c r="M36" s="66" t="s">
        <v>168</v>
      </c>
      <c r="N36" s="65">
        <v>0</v>
      </c>
      <c r="O36" s="65">
        <v>0</v>
      </c>
      <c r="P36" s="51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9" customFormat="1" ht="30.75" customHeight="1">
      <c r="A37" s="64">
        <v>23</v>
      </c>
      <c r="B37" s="55">
        <v>45803</v>
      </c>
      <c r="C37" s="61" t="s">
        <v>41</v>
      </c>
      <c r="D37" s="47">
        <v>45797</v>
      </c>
      <c r="E37" s="48" t="s">
        <v>111</v>
      </c>
      <c r="F37" s="73">
        <v>45778</v>
      </c>
      <c r="G37" s="74" t="s">
        <v>114</v>
      </c>
      <c r="H37" s="62" t="s">
        <v>138</v>
      </c>
      <c r="I37" s="1">
        <v>18054</v>
      </c>
      <c r="J37" s="1">
        <v>18054</v>
      </c>
      <c r="K37" s="1">
        <v>18054</v>
      </c>
      <c r="L37" s="66">
        <v>45819</v>
      </c>
      <c r="M37" s="66" t="s">
        <v>169</v>
      </c>
      <c r="N37" s="65">
        <v>0</v>
      </c>
      <c r="O37" s="65">
        <v>0</v>
      </c>
      <c r="P37" s="5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9" customFormat="1" ht="28.5" customHeight="1">
      <c r="A38" s="64">
        <v>24</v>
      </c>
      <c r="B38" s="55">
        <v>45803</v>
      </c>
      <c r="C38" s="61" t="s">
        <v>109</v>
      </c>
      <c r="D38" s="47">
        <v>45797</v>
      </c>
      <c r="E38" s="48" t="s">
        <v>112</v>
      </c>
      <c r="F38" s="73">
        <v>45769</v>
      </c>
      <c r="G38" s="74" t="s">
        <v>115</v>
      </c>
      <c r="H38" s="62" t="s">
        <v>117</v>
      </c>
      <c r="I38" s="1">
        <v>83632.5</v>
      </c>
      <c r="J38" s="1">
        <v>83632.5</v>
      </c>
      <c r="K38" s="1">
        <v>0</v>
      </c>
      <c r="L38" s="78" t="s">
        <v>17</v>
      </c>
      <c r="M38" s="79"/>
      <c r="N38" s="1">
        <v>83632.5</v>
      </c>
      <c r="O38" s="65">
        <v>0</v>
      </c>
      <c r="P38" s="5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9" customFormat="1" ht="30.75" customHeight="1">
      <c r="A39" s="64">
        <v>25</v>
      </c>
      <c r="B39" s="55">
        <v>45803</v>
      </c>
      <c r="C39" s="61" t="s">
        <v>110</v>
      </c>
      <c r="D39" s="47">
        <v>45792</v>
      </c>
      <c r="E39" s="48" t="s">
        <v>113</v>
      </c>
      <c r="F39" s="73">
        <v>45784</v>
      </c>
      <c r="G39" s="74" t="s">
        <v>116</v>
      </c>
      <c r="H39" s="62" t="s">
        <v>118</v>
      </c>
      <c r="I39" s="1">
        <v>5274.06</v>
      </c>
      <c r="J39" s="1">
        <v>5274.06</v>
      </c>
      <c r="K39" s="1">
        <v>5274.06</v>
      </c>
      <c r="L39" s="66">
        <v>45819</v>
      </c>
      <c r="M39" s="66" t="s">
        <v>170</v>
      </c>
      <c r="N39" s="1"/>
      <c r="O39" s="65">
        <v>0</v>
      </c>
      <c r="P39" s="5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9" customFormat="1" ht="25.5" customHeight="1">
      <c r="A40" s="64">
        <v>26</v>
      </c>
      <c r="B40" s="55">
        <v>45804</v>
      </c>
      <c r="C40" s="61" t="s">
        <v>80</v>
      </c>
      <c r="D40" s="47">
        <v>45799</v>
      </c>
      <c r="E40" s="48" t="s">
        <v>120</v>
      </c>
      <c r="F40" s="73">
        <v>45776</v>
      </c>
      <c r="G40" s="74" t="s">
        <v>123</v>
      </c>
      <c r="H40" s="62" t="s">
        <v>125</v>
      </c>
      <c r="I40" s="1">
        <v>4543</v>
      </c>
      <c r="J40" s="1">
        <v>4543</v>
      </c>
      <c r="K40" s="1">
        <v>0</v>
      </c>
      <c r="L40" s="78" t="s">
        <v>17</v>
      </c>
      <c r="M40" s="79"/>
      <c r="N40" s="1">
        <v>4543</v>
      </c>
      <c r="O40" s="65">
        <v>0</v>
      </c>
      <c r="P40" s="5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9" customFormat="1" ht="24" customHeight="1">
      <c r="A41" s="64">
        <v>27</v>
      </c>
      <c r="B41" s="55">
        <v>45804</v>
      </c>
      <c r="C41" s="61" t="s">
        <v>119</v>
      </c>
      <c r="D41" s="47">
        <v>45799</v>
      </c>
      <c r="E41" s="48" t="s">
        <v>121</v>
      </c>
      <c r="F41" s="73">
        <v>45796</v>
      </c>
      <c r="G41" s="74" t="s">
        <v>124</v>
      </c>
      <c r="H41" s="62" t="s">
        <v>126</v>
      </c>
      <c r="I41" s="1">
        <v>162000</v>
      </c>
      <c r="J41" s="1">
        <v>162000</v>
      </c>
      <c r="K41" s="1">
        <v>162000</v>
      </c>
      <c r="L41" s="66">
        <v>45819</v>
      </c>
      <c r="M41" s="66" t="s">
        <v>171</v>
      </c>
      <c r="N41" s="65">
        <v>0</v>
      </c>
      <c r="O41" s="65">
        <v>0</v>
      </c>
      <c r="P41" s="5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9" customFormat="1" ht="39.75" customHeight="1">
      <c r="A42" s="64">
        <v>28</v>
      </c>
      <c r="B42" s="55">
        <v>45804</v>
      </c>
      <c r="C42" s="61" t="s">
        <v>23</v>
      </c>
      <c r="D42" s="47" t="s">
        <v>128</v>
      </c>
      <c r="E42" s="48" t="s">
        <v>122</v>
      </c>
      <c r="F42" s="65">
        <v>0</v>
      </c>
      <c r="G42" s="65">
        <v>0</v>
      </c>
      <c r="H42" s="62" t="s">
        <v>63</v>
      </c>
      <c r="I42" s="1">
        <v>0</v>
      </c>
      <c r="J42" s="1">
        <v>0</v>
      </c>
      <c r="K42" s="1">
        <v>254916.27</v>
      </c>
      <c r="L42" s="66">
        <v>45820</v>
      </c>
      <c r="M42" s="66" t="s">
        <v>172</v>
      </c>
      <c r="N42" s="65">
        <v>0</v>
      </c>
      <c r="O42" s="65">
        <v>0</v>
      </c>
      <c r="P42" s="5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9" customFormat="1" ht="18.75" customHeight="1">
      <c r="A43" s="64">
        <v>29</v>
      </c>
      <c r="B43" s="55">
        <v>45804</v>
      </c>
      <c r="C43" s="61" t="s">
        <v>37</v>
      </c>
      <c r="D43" s="47">
        <v>45778</v>
      </c>
      <c r="E43" s="48" t="s">
        <v>129</v>
      </c>
      <c r="F43" s="65">
        <v>0</v>
      </c>
      <c r="G43" s="65">
        <v>0</v>
      </c>
      <c r="H43" s="62" t="s">
        <v>134</v>
      </c>
      <c r="I43" s="1">
        <v>0</v>
      </c>
      <c r="J43" s="1">
        <v>0</v>
      </c>
      <c r="K43" s="1">
        <v>107423.67999999999</v>
      </c>
      <c r="L43" s="66">
        <v>45825</v>
      </c>
      <c r="M43" s="66" t="s">
        <v>173</v>
      </c>
      <c r="N43" s="65">
        <v>0</v>
      </c>
      <c r="O43" s="65">
        <v>0</v>
      </c>
      <c r="P43" s="5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9" customFormat="1" ht="37.5" customHeight="1">
      <c r="A44" s="64">
        <v>30</v>
      </c>
      <c r="B44" s="55">
        <v>45805</v>
      </c>
      <c r="C44" s="61" t="s">
        <v>95</v>
      </c>
      <c r="D44" s="47">
        <v>45792</v>
      </c>
      <c r="E44" s="48" t="s">
        <v>130</v>
      </c>
      <c r="F44" s="73">
        <v>45792</v>
      </c>
      <c r="G44" s="74" t="s">
        <v>132</v>
      </c>
      <c r="H44" s="62" t="s">
        <v>135</v>
      </c>
      <c r="I44" s="1">
        <v>212400</v>
      </c>
      <c r="J44" s="1">
        <v>212400</v>
      </c>
      <c r="K44" s="1">
        <v>212400</v>
      </c>
      <c r="L44" s="66">
        <v>45820</v>
      </c>
      <c r="M44" s="66" t="s">
        <v>174</v>
      </c>
      <c r="N44" s="65">
        <v>0</v>
      </c>
      <c r="O44" s="65">
        <v>0</v>
      </c>
      <c r="P44" s="5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9" customFormat="1" ht="24" customHeight="1">
      <c r="A45" s="64">
        <v>31</v>
      </c>
      <c r="B45" s="55">
        <v>45805</v>
      </c>
      <c r="C45" s="61" t="s">
        <v>127</v>
      </c>
      <c r="D45" s="47">
        <v>45804</v>
      </c>
      <c r="E45" s="48" t="s">
        <v>131</v>
      </c>
      <c r="F45" s="73">
        <v>45688</v>
      </c>
      <c r="G45" s="74" t="s">
        <v>133</v>
      </c>
      <c r="H45" s="62" t="s">
        <v>136</v>
      </c>
      <c r="I45" s="1">
        <v>246867.8</v>
      </c>
      <c r="J45" s="1">
        <v>246867.8</v>
      </c>
      <c r="K45" s="1">
        <v>246867.8</v>
      </c>
      <c r="L45" s="66">
        <v>45821</v>
      </c>
      <c r="M45" s="66" t="s">
        <v>175</v>
      </c>
      <c r="N45" s="65">
        <v>0</v>
      </c>
      <c r="O45" s="65">
        <v>0</v>
      </c>
      <c r="P45" s="5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9" customFormat="1" ht="15.75" customHeight="1">
      <c r="A46" s="64">
        <v>32</v>
      </c>
      <c r="B46" s="55">
        <v>45806</v>
      </c>
      <c r="C46" s="61" t="s">
        <v>52</v>
      </c>
      <c r="D46" s="65">
        <v>0</v>
      </c>
      <c r="E46" s="65">
        <v>0</v>
      </c>
      <c r="F46" s="65">
        <v>0</v>
      </c>
      <c r="G46" s="65">
        <v>0</v>
      </c>
      <c r="H46" s="62" t="s">
        <v>137</v>
      </c>
      <c r="I46" s="1">
        <v>0</v>
      </c>
      <c r="J46" s="1">
        <v>0</v>
      </c>
      <c r="K46" s="1">
        <v>44719.75</v>
      </c>
      <c r="L46" s="66">
        <v>45810</v>
      </c>
      <c r="M46" s="66" t="s">
        <v>176</v>
      </c>
      <c r="N46" s="65">
        <v>0</v>
      </c>
      <c r="O46" s="65">
        <v>0</v>
      </c>
      <c r="P46" s="5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9" customFormat="1" ht="29.25" customHeight="1">
      <c r="A47" s="64">
        <v>33</v>
      </c>
      <c r="B47" s="55">
        <v>45812</v>
      </c>
      <c r="C47" s="61" t="s">
        <v>177</v>
      </c>
      <c r="D47" s="47">
        <v>45790</v>
      </c>
      <c r="E47" s="48" t="s">
        <v>178</v>
      </c>
      <c r="F47" s="73">
        <v>45776</v>
      </c>
      <c r="G47" s="74" t="s">
        <v>179</v>
      </c>
      <c r="H47" s="62" t="s">
        <v>180</v>
      </c>
      <c r="I47" s="1">
        <v>3420.49</v>
      </c>
      <c r="J47" s="1">
        <v>3420.49</v>
      </c>
      <c r="K47" s="1">
        <v>3420.49</v>
      </c>
      <c r="L47" s="66">
        <v>45826</v>
      </c>
      <c r="M47" s="66" t="s">
        <v>181</v>
      </c>
      <c r="N47" s="65">
        <v>0</v>
      </c>
      <c r="O47" s="65">
        <v>0</v>
      </c>
      <c r="P47" s="5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9" customFormat="1" ht="17.25" customHeight="1">
      <c r="A48" s="64">
        <v>34</v>
      </c>
      <c r="B48" s="55">
        <v>45812</v>
      </c>
      <c r="C48" s="61" t="s">
        <v>37</v>
      </c>
      <c r="D48" s="47">
        <v>45809</v>
      </c>
      <c r="E48" s="48" t="s">
        <v>182</v>
      </c>
      <c r="F48" s="65">
        <v>0</v>
      </c>
      <c r="G48" s="65">
        <v>0</v>
      </c>
      <c r="H48" s="62" t="s">
        <v>183</v>
      </c>
      <c r="I48" s="1">
        <v>0</v>
      </c>
      <c r="J48" s="1">
        <v>0</v>
      </c>
      <c r="K48" s="1">
        <v>107889.78</v>
      </c>
      <c r="L48" s="66">
        <v>45828</v>
      </c>
      <c r="M48" s="66" t="s">
        <v>184</v>
      </c>
      <c r="N48" s="65">
        <v>0</v>
      </c>
      <c r="O48" s="65">
        <v>0</v>
      </c>
      <c r="P48" s="5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9" customFormat="1" ht="17.25" customHeight="1">
      <c r="A49" s="64">
        <v>35</v>
      </c>
      <c r="B49" s="55">
        <v>45813</v>
      </c>
      <c r="C49" s="61" t="s">
        <v>185</v>
      </c>
      <c r="D49" s="47">
        <v>45811</v>
      </c>
      <c r="E49" s="47" t="s">
        <v>186</v>
      </c>
      <c r="F49" s="65">
        <v>0</v>
      </c>
      <c r="G49" s="65">
        <v>0</v>
      </c>
      <c r="H49" s="62" t="s">
        <v>187</v>
      </c>
      <c r="I49" s="1">
        <v>0</v>
      </c>
      <c r="J49" s="1">
        <v>0</v>
      </c>
      <c r="K49" s="1">
        <v>11800</v>
      </c>
      <c r="L49" s="66">
        <v>45833</v>
      </c>
      <c r="M49" s="66" t="s">
        <v>188</v>
      </c>
      <c r="N49" s="65">
        <v>0</v>
      </c>
      <c r="O49" s="65">
        <v>0</v>
      </c>
      <c r="P49" s="5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9" customFormat="1" ht="30" customHeight="1">
      <c r="A50" s="64">
        <v>36</v>
      </c>
      <c r="B50" s="55">
        <v>45813</v>
      </c>
      <c r="C50" s="61" t="s">
        <v>189</v>
      </c>
      <c r="D50" s="47">
        <v>45812</v>
      </c>
      <c r="E50" s="47" t="s">
        <v>190</v>
      </c>
      <c r="F50" s="65">
        <v>0</v>
      </c>
      <c r="G50" s="65">
        <v>0</v>
      </c>
      <c r="H50" s="62" t="s">
        <v>191</v>
      </c>
      <c r="I50" s="1">
        <v>0</v>
      </c>
      <c r="J50" s="1">
        <v>0</v>
      </c>
      <c r="K50" s="1">
        <v>1505743.44</v>
      </c>
      <c r="L50" s="66">
        <v>45821</v>
      </c>
      <c r="M50" s="66" t="s">
        <v>192</v>
      </c>
      <c r="N50" s="65">
        <v>0</v>
      </c>
      <c r="O50" s="65">
        <v>0</v>
      </c>
      <c r="P50" s="5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9" customFormat="1" ht="21" customHeight="1">
      <c r="A51" s="64">
        <v>37</v>
      </c>
      <c r="B51" s="55">
        <v>45817</v>
      </c>
      <c r="C51" s="61" t="s">
        <v>193</v>
      </c>
      <c r="D51" s="47">
        <v>45812</v>
      </c>
      <c r="E51" s="48" t="s">
        <v>113</v>
      </c>
      <c r="F51" s="73">
        <v>45708</v>
      </c>
      <c r="G51" s="74" t="s">
        <v>194</v>
      </c>
      <c r="H51" s="62" t="s">
        <v>195</v>
      </c>
      <c r="I51" s="1">
        <v>73788.240000000005</v>
      </c>
      <c r="J51" s="1">
        <v>73788.240000000005</v>
      </c>
      <c r="K51" s="1">
        <v>0</v>
      </c>
      <c r="L51" s="78" t="s">
        <v>17</v>
      </c>
      <c r="M51" s="79"/>
      <c r="N51" s="1">
        <v>73788.240000000005</v>
      </c>
      <c r="O51" s="65">
        <v>0</v>
      </c>
      <c r="P51" s="5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9" customFormat="1" ht="30.75" customHeight="1">
      <c r="A52" s="64">
        <v>38</v>
      </c>
      <c r="B52" s="55">
        <v>45818</v>
      </c>
      <c r="C52" s="61" t="s">
        <v>35</v>
      </c>
      <c r="D52" s="47">
        <v>45811</v>
      </c>
      <c r="E52" s="48" t="s">
        <v>196</v>
      </c>
      <c r="F52" s="73">
        <v>45797</v>
      </c>
      <c r="G52" s="74" t="s">
        <v>197</v>
      </c>
      <c r="H52" s="62" t="s">
        <v>198</v>
      </c>
      <c r="I52" s="1">
        <v>699999.99</v>
      </c>
      <c r="J52" s="1">
        <v>41596.18</v>
      </c>
      <c r="K52" s="1">
        <v>0</v>
      </c>
      <c r="L52" s="78" t="s">
        <v>17</v>
      </c>
      <c r="M52" s="79"/>
      <c r="N52" s="1">
        <v>41596.18</v>
      </c>
      <c r="O52" s="65">
        <f>I52-J52</f>
        <v>658403.80999999994</v>
      </c>
      <c r="P52" s="5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9" customFormat="1" ht="28.5" customHeight="1">
      <c r="A53" s="64">
        <v>39</v>
      </c>
      <c r="B53" s="55">
        <v>45818</v>
      </c>
      <c r="C53" s="61" t="s">
        <v>40</v>
      </c>
      <c r="D53" s="47">
        <v>45792</v>
      </c>
      <c r="E53" s="48" t="s">
        <v>199</v>
      </c>
      <c r="F53" s="73">
        <v>45784</v>
      </c>
      <c r="G53" s="74" t="s">
        <v>200</v>
      </c>
      <c r="H53" s="62" t="s">
        <v>201</v>
      </c>
      <c r="I53" s="1">
        <v>16699.79</v>
      </c>
      <c r="J53" s="1">
        <v>16699.79</v>
      </c>
      <c r="K53" s="1">
        <v>16699.79</v>
      </c>
      <c r="L53" s="66">
        <v>45835</v>
      </c>
      <c r="M53" s="66" t="s">
        <v>202</v>
      </c>
      <c r="N53" s="65">
        <v>0</v>
      </c>
      <c r="O53" s="65">
        <v>0</v>
      </c>
      <c r="P53" s="5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9" customFormat="1" ht="48.75" customHeight="1">
      <c r="A54" s="64">
        <v>40</v>
      </c>
      <c r="B54" s="55">
        <v>45818</v>
      </c>
      <c r="C54" s="61" t="s">
        <v>203</v>
      </c>
      <c r="D54" s="47">
        <v>45798</v>
      </c>
      <c r="E54" s="48" t="s">
        <v>204</v>
      </c>
      <c r="F54" s="73">
        <v>45790</v>
      </c>
      <c r="G54" s="74" t="s">
        <v>205</v>
      </c>
      <c r="H54" s="62" t="s">
        <v>206</v>
      </c>
      <c r="I54" s="1">
        <v>108450.03</v>
      </c>
      <c r="J54" s="1">
        <v>108450.03</v>
      </c>
      <c r="K54" s="1">
        <v>0</v>
      </c>
      <c r="L54" s="78" t="s">
        <v>17</v>
      </c>
      <c r="M54" s="79"/>
      <c r="N54" s="1">
        <v>108450.03</v>
      </c>
      <c r="O54" s="65">
        <v>0</v>
      </c>
      <c r="P54" s="5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9" customFormat="1" ht="28.5" customHeight="1">
      <c r="A55" s="64">
        <v>41</v>
      </c>
      <c r="B55" s="55">
        <v>45821</v>
      </c>
      <c r="C55" s="61" t="s">
        <v>89</v>
      </c>
      <c r="D55" s="47">
        <v>45821</v>
      </c>
      <c r="E55" s="47" t="s">
        <v>208</v>
      </c>
      <c r="F55" s="73">
        <v>45811</v>
      </c>
      <c r="G55" s="73" t="s">
        <v>209</v>
      </c>
      <c r="H55" s="62" t="s">
        <v>210</v>
      </c>
      <c r="I55" s="1">
        <v>12301.5</v>
      </c>
      <c r="J55" s="1">
        <v>12301.5</v>
      </c>
      <c r="K55" s="1">
        <v>0</v>
      </c>
      <c r="L55" s="78" t="s">
        <v>17</v>
      </c>
      <c r="M55" s="79"/>
      <c r="N55" s="1">
        <v>12301.5</v>
      </c>
      <c r="O55" s="65">
        <v>0</v>
      </c>
      <c r="P55" s="5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9" customFormat="1" ht="40.5" customHeight="1">
      <c r="A56" s="64">
        <v>42</v>
      </c>
      <c r="B56" s="55">
        <v>45824</v>
      </c>
      <c r="C56" s="61" t="s">
        <v>211</v>
      </c>
      <c r="D56" s="47">
        <v>45824</v>
      </c>
      <c r="E56" s="47" t="s">
        <v>212</v>
      </c>
      <c r="F56" s="73">
        <v>45772</v>
      </c>
      <c r="G56" s="73" t="s">
        <v>213</v>
      </c>
      <c r="H56" s="62" t="s">
        <v>214</v>
      </c>
      <c r="I56" s="1">
        <v>41595</v>
      </c>
      <c r="J56" s="1">
        <v>41595</v>
      </c>
      <c r="K56" s="1">
        <v>0</v>
      </c>
      <c r="L56" s="78" t="s">
        <v>17</v>
      </c>
      <c r="M56" s="79"/>
      <c r="N56" s="1">
        <v>41595</v>
      </c>
      <c r="O56" s="65">
        <v>0</v>
      </c>
      <c r="P56" s="5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9" customFormat="1" ht="26.25" customHeight="1">
      <c r="A57" s="64">
        <v>43</v>
      </c>
      <c r="B57" s="55">
        <v>45825</v>
      </c>
      <c r="C57" s="61" t="s">
        <v>215</v>
      </c>
      <c r="D57" s="47">
        <v>45825</v>
      </c>
      <c r="E57" s="47" t="s">
        <v>216</v>
      </c>
      <c r="F57" s="73">
        <v>45771</v>
      </c>
      <c r="G57" s="73" t="s">
        <v>217</v>
      </c>
      <c r="H57" s="62" t="s">
        <v>218</v>
      </c>
      <c r="I57" s="1">
        <v>10907.91</v>
      </c>
      <c r="J57" s="1">
        <v>10907.91</v>
      </c>
      <c r="K57" s="65">
        <v>0</v>
      </c>
      <c r="L57" s="78" t="s">
        <v>17</v>
      </c>
      <c r="M57" s="79"/>
      <c r="N57" s="1">
        <v>10907.91</v>
      </c>
      <c r="O57" s="65">
        <v>0</v>
      </c>
      <c r="P57" s="5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9" customFormat="1" ht="25.5" customHeight="1">
      <c r="A58" s="64">
        <v>44</v>
      </c>
      <c r="B58" s="55">
        <v>45825</v>
      </c>
      <c r="C58" s="61" t="s">
        <v>215</v>
      </c>
      <c r="D58" s="47">
        <v>45825</v>
      </c>
      <c r="E58" s="47" t="s">
        <v>219</v>
      </c>
      <c r="F58" s="73">
        <v>45771</v>
      </c>
      <c r="G58" s="73" t="s">
        <v>220</v>
      </c>
      <c r="H58" s="62" t="s">
        <v>221</v>
      </c>
      <c r="I58" s="1">
        <v>24329.15</v>
      </c>
      <c r="J58" s="1">
        <v>24329.15</v>
      </c>
      <c r="K58" s="65">
        <v>0</v>
      </c>
      <c r="L58" s="78" t="s">
        <v>17</v>
      </c>
      <c r="M58" s="79"/>
      <c r="N58" s="1">
        <v>24329.15</v>
      </c>
      <c r="O58" s="65">
        <v>0</v>
      </c>
      <c r="P58" s="5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9" customFormat="1" ht="37.5" customHeight="1">
      <c r="A59" s="64">
        <v>45</v>
      </c>
      <c r="B59" s="55">
        <v>45825</v>
      </c>
      <c r="C59" s="61" t="s">
        <v>26</v>
      </c>
      <c r="D59" s="47">
        <v>45809</v>
      </c>
      <c r="E59" s="47" t="s">
        <v>222</v>
      </c>
      <c r="F59" s="65">
        <v>0</v>
      </c>
      <c r="G59" s="65">
        <v>0</v>
      </c>
      <c r="H59" s="62" t="s">
        <v>223</v>
      </c>
      <c r="I59" s="1">
        <v>62047</v>
      </c>
      <c r="J59" s="1">
        <v>62047</v>
      </c>
      <c r="K59" s="65">
        <v>0</v>
      </c>
      <c r="L59" s="78" t="s">
        <v>17</v>
      </c>
      <c r="M59" s="79"/>
      <c r="N59" s="1">
        <v>62047</v>
      </c>
      <c r="O59" s="65">
        <v>0</v>
      </c>
      <c r="P59" s="51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9" customFormat="1" ht="28.5" customHeight="1">
      <c r="A60" s="64">
        <v>46</v>
      </c>
      <c r="B60" s="55">
        <v>45825</v>
      </c>
      <c r="C60" s="61" t="s">
        <v>25</v>
      </c>
      <c r="D60" s="47">
        <v>45792</v>
      </c>
      <c r="E60" s="47" t="s">
        <v>224</v>
      </c>
      <c r="F60" s="65">
        <v>0</v>
      </c>
      <c r="G60" s="65">
        <v>0</v>
      </c>
      <c r="H60" s="62" t="s">
        <v>100</v>
      </c>
      <c r="I60" s="1">
        <v>17112</v>
      </c>
      <c r="J60" s="1">
        <v>17112</v>
      </c>
      <c r="K60" s="65">
        <v>0</v>
      </c>
      <c r="L60" s="78" t="s">
        <v>17</v>
      </c>
      <c r="M60" s="79"/>
      <c r="N60" s="1">
        <v>17112</v>
      </c>
      <c r="O60" s="65">
        <v>0</v>
      </c>
      <c r="P60" s="51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9" customFormat="1" ht="24.75" customHeight="1">
      <c r="A61" s="64">
        <v>47</v>
      </c>
      <c r="B61" s="55">
        <v>45825</v>
      </c>
      <c r="C61" s="61" t="s">
        <v>52</v>
      </c>
      <c r="D61" s="65">
        <v>0</v>
      </c>
      <c r="E61" s="65">
        <v>0</v>
      </c>
      <c r="F61" s="65">
        <v>0</v>
      </c>
      <c r="G61" s="65">
        <v>0</v>
      </c>
      <c r="H61" s="62" t="s">
        <v>225</v>
      </c>
      <c r="I61" s="1">
        <v>0</v>
      </c>
      <c r="J61" s="1">
        <v>0</v>
      </c>
      <c r="K61" s="1">
        <v>44616.52</v>
      </c>
      <c r="L61" s="66">
        <v>45828</v>
      </c>
      <c r="M61" s="66" t="s">
        <v>247</v>
      </c>
      <c r="N61" s="1">
        <v>0</v>
      </c>
      <c r="O61" s="65">
        <v>0</v>
      </c>
      <c r="P61" s="5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9" customFormat="1" ht="35.25" customHeight="1">
      <c r="A62" s="64">
        <v>48</v>
      </c>
      <c r="B62" s="55">
        <v>45831</v>
      </c>
      <c r="C62" s="61" t="s">
        <v>44</v>
      </c>
      <c r="D62" s="47">
        <v>45819</v>
      </c>
      <c r="E62" s="47" t="s">
        <v>226</v>
      </c>
      <c r="F62" s="73">
        <v>45814</v>
      </c>
      <c r="G62" s="73" t="s">
        <v>227</v>
      </c>
      <c r="H62" s="62" t="s">
        <v>228</v>
      </c>
      <c r="I62" s="1">
        <v>24544</v>
      </c>
      <c r="J62" s="1">
        <v>24544</v>
      </c>
      <c r="K62" s="65">
        <v>0</v>
      </c>
      <c r="L62" s="78" t="s">
        <v>17</v>
      </c>
      <c r="M62" s="79"/>
      <c r="N62" s="1">
        <v>24544</v>
      </c>
      <c r="O62" s="65">
        <v>0</v>
      </c>
      <c r="P62" s="51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9" customFormat="1" ht="31.5" customHeight="1">
      <c r="A63" s="64">
        <v>49</v>
      </c>
      <c r="B63" s="55">
        <v>45832</v>
      </c>
      <c r="C63" s="61" t="s">
        <v>229</v>
      </c>
      <c r="D63" s="47">
        <v>45812</v>
      </c>
      <c r="E63" s="47" t="s">
        <v>230</v>
      </c>
      <c r="F63" s="73">
        <v>45751</v>
      </c>
      <c r="G63" s="73" t="s">
        <v>231</v>
      </c>
      <c r="H63" s="62" t="s">
        <v>232</v>
      </c>
      <c r="I63" s="1">
        <v>91745</v>
      </c>
      <c r="J63" s="1">
        <v>39530</v>
      </c>
      <c r="K63" s="65">
        <v>0</v>
      </c>
      <c r="L63" s="78" t="s">
        <v>17</v>
      </c>
      <c r="M63" s="79"/>
      <c r="N63" s="1">
        <v>39530</v>
      </c>
      <c r="O63" s="65">
        <f>I63-J63</f>
        <v>52215</v>
      </c>
      <c r="P63" s="51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s="49" customFormat="1" ht="19.5" customHeight="1">
      <c r="A64" s="64">
        <v>50</v>
      </c>
      <c r="B64" s="55">
        <v>45832</v>
      </c>
      <c r="C64" s="61" t="s">
        <v>22</v>
      </c>
      <c r="D64" s="47">
        <v>45824</v>
      </c>
      <c r="E64" s="47" t="s">
        <v>233</v>
      </c>
      <c r="F64" s="65">
        <v>0</v>
      </c>
      <c r="G64" s="65">
        <v>0</v>
      </c>
      <c r="H64" s="62" t="s">
        <v>234</v>
      </c>
      <c r="I64" s="1">
        <v>0</v>
      </c>
      <c r="J64" s="1">
        <v>0</v>
      </c>
      <c r="K64" s="1">
        <v>0</v>
      </c>
      <c r="L64" s="78" t="s">
        <v>17</v>
      </c>
      <c r="M64" s="79"/>
      <c r="N64" s="1">
        <v>444108.33</v>
      </c>
      <c r="O64" s="65">
        <v>0</v>
      </c>
      <c r="P64" s="51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</row>
    <row r="65" spans="1:16105" s="49" customFormat="1" ht="21.75" customHeight="1">
      <c r="A65" s="64">
        <v>51</v>
      </c>
      <c r="B65" s="55">
        <v>45832</v>
      </c>
      <c r="C65" s="61" t="s">
        <v>235</v>
      </c>
      <c r="D65" s="47">
        <v>45825</v>
      </c>
      <c r="E65" s="47" t="s">
        <v>236</v>
      </c>
      <c r="F65" s="65">
        <v>0</v>
      </c>
      <c r="G65" s="65">
        <v>0</v>
      </c>
      <c r="H65" s="62" t="s">
        <v>237</v>
      </c>
      <c r="I65" s="1">
        <v>0</v>
      </c>
      <c r="J65" s="1">
        <v>0</v>
      </c>
      <c r="K65" s="1">
        <v>0</v>
      </c>
      <c r="L65" s="78" t="s">
        <v>17</v>
      </c>
      <c r="M65" s="79"/>
      <c r="N65" s="1">
        <v>32450</v>
      </c>
      <c r="O65" s="65">
        <v>0</v>
      </c>
      <c r="P65" s="51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</row>
    <row r="66" spans="1:16105" s="49" customFormat="1" ht="26.25" customHeight="1">
      <c r="A66" s="64">
        <v>52</v>
      </c>
      <c r="B66" s="55" t="s">
        <v>207</v>
      </c>
      <c r="C66" s="61" t="s">
        <v>23</v>
      </c>
      <c r="D66" s="47">
        <v>45835</v>
      </c>
      <c r="E66" s="47" t="s">
        <v>238</v>
      </c>
      <c r="F66" s="65">
        <v>0</v>
      </c>
      <c r="G66" s="65">
        <v>0</v>
      </c>
      <c r="H66" s="62" t="s">
        <v>239</v>
      </c>
      <c r="I66" s="1">
        <v>0</v>
      </c>
      <c r="J66" s="1">
        <v>0</v>
      </c>
      <c r="K66" s="1">
        <v>0</v>
      </c>
      <c r="L66" s="78" t="s">
        <v>17</v>
      </c>
      <c r="M66" s="79"/>
      <c r="N66" s="1">
        <f>226867.29+3961.8+27171.98</f>
        <v>258001.07</v>
      </c>
      <c r="O66" s="65">
        <v>0</v>
      </c>
      <c r="P66" s="51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</row>
    <row r="67" spans="1:16105" s="49" customFormat="1" ht="39" customHeight="1">
      <c r="A67" s="64">
        <v>53</v>
      </c>
      <c r="B67" s="55">
        <v>45834</v>
      </c>
      <c r="C67" s="61" t="s">
        <v>240</v>
      </c>
      <c r="D67" s="47">
        <v>45832</v>
      </c>
      <c r="E67" s="47" t="s">
        <v>241</v>
      </c>
      <c r="F67" s="73">
        <v>45805</v>
      </c>
      <c r="G67" s="73" t="s">
        <v>242</v>
      </c>
      <c r="H67" s="62" t="s">
        <v>243</v>
      </c>
      <c r="I67" s="1">
        <v>60512</v>
      </c>
      <c r="J67" s="1">
        <v>60512</v>
      </c>
      <c r="K67" s="65">
        <v>0</v>
      </c>
      <c r="L67" s="78" t="s">
        <v>17</v>
      </c>
      <c r="M67" s="79"/>
      <c r="N67" s="1">
        <v>60512</v>
      </c>
      <c r="O67" s="65">
        <v>0</v>
      </c>
      <c r="P67" s="51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</row>
    <row r="68" spans="1:16105" s="49" customFormat="1" ht="29.25" customHeight="1">
      <c r="A68" s="64">
        <v>54</v>
      </c>
      <c r="B68" s="55">
        <v>45838</v>
      </c>
      <c r="C68" s="61" t="s">
        <v>62</v>
      </c>
      <c r="D68" s="47">
        <v>45831</v>
      </c>
      <c r="E68" s="47" t="s">
        <v>244</v>
      </c>
      <c r="F68" s="73">
        <v>45817</v>
      </c>
      <c r="G68" s="73" t="s">
        <v>245</v>
      </c>
      <c r="H68" s="62" t="s">
        <v>246</v>
      </c>
      <c r="I68" s="1">
        <v>1500000</v>
      </c>
      <c r="J68" s="1">
        <v>1500000</v>
      </c>
      <c r="K68" s="65">
        <v>0</v>
      </c>
      <c r="L68" s="78" t="s">
        <v>17</v>
      </c>
      <c r="M68" s="79"/>
      <c r="N68" s="1">
        <v>1500000</v>
      </c>
      <c r="O68" s="65">
        <v>0</v>
      </c>
      <c r="P68" s="51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</row>
    <row r="69" spans="1:16105" ht="15.75" customHeight="1">
      <c r="A69" s="82"/>
      <c r="B69" s="82"/>
      <c r="C69" s="82"/>
      <c r="D69" s="82"/>
      <c r="E69" s="82"/>
      <c r="F69" s="82"/>
      <c r="G69" s="82"/>
      <c r="H69" s="82"/>
      <c r="I69" s="52">
        <f>SUM(I15:I68)</f>
        <v>8339450.4900000002</v>
      </c>
      <c r="J69" s="52">
        <f>SUM(J15:J68)</f>
        <v>6820747.700000002</v>
      </c>
      <c r="K69" s="60">
        <f>SUM(K15:K68)</f>
        <v>3659929.7600000002</v>
      </c>
      <c r="L69" s="37"/>
      <c r="M69" s="36"/>
      <c r="N69" s="52">
        <f>SUM(N15:N68)</f>
        <v>4866665.57</v>
      </c>
      <c r="O69" s="52">
        <f>SUM(O15:O68)</f>
        <v>1518702.79</v>
      </c>
    </row>
    <row r="70" spans="1:16105" ht="15">
      <c r="C70" s="11"/>
      <c r="D70" s="12"/>
      <c r="E70" s="13"/>
      <c r="F70" s="5"/>
      <c r="G70" s="14"/>
      <c r="H70" s="15"/>
      <c r="I70" s="39"/>
      <c r="J70" s="39"/>
      <c r="K70" s="33"/>
      <c r="L70" s="50"/>
      <c r="N70" s="50"/>
      <c r="O70" s="3"/>
      <c r="Q70" s="59"/>
    </row>
    <row r="71" spans="1:16105">
      <c r="A71" s="3"/>
      <c r="B71" s="3"/>
      <c r="D71" s="3"/>
      <c r="E71" s="3"/>
      <c r="F71" s="3"/>
      <c r="G71" s="3"/>
      <c r="H71" s="3"/>
      <c r="I71" s="3"/>
      <c r="J71" s="57"/>
      <c r="K71" s="57"/>
      <c r="L71" s="50"/>
      <c r="N71" s="50"/>
      <c r="O71" s="63"/>
      <c r="P71" s="52"/>
    </row>
    <row r="72" spans="1:16105" ht="110.25" customHeight="1">
      <c r="A72" s="3"/>
      <c r="B72" s="3"/>
      <c r="D72" s="3"/>
      <c r="E72" s="3"/>
      <c r="F72" s="3"/>
      <c r="G72" s="3"/>
      <c r="H72" s="3"/>
      <c r="I72" s="3"/>
      <c r="J72" s="58"/>
      <c r="K72" s="57"/>
      <c r="L72" s="50"/>
      <c r="N72" s="50"/>
      <c r="O72" s="58"/>
      <c r="P72" s="52"/>
    </row>
    <row r="73" spans="1:16105" ht="72.75" customHeight="1">
      <c r="C73" s="80" t="s">
        <v>38</v>
      </c>
      <c r="D73" s="80"/>
      <c r="E73" s="80"/>
      <c r="F73" s="28"/>
      <c r="G73" s="76" t="s">
        <v>18</v>
      </c>
      <c r="H73" s="76"/>
      <c r="I73" s="40"/>
      <c r="J73" s="40"/>
      <c r="K73" s="33"/>
      <c r="L73" s="76" t="s">
        <v>20</v>
      </c>
      <c r="M73" s="76"/>
      <c r="N73" s="76"/>
      <c r="P73" s="53"/>
    </row>
    <row r="74" spans="1:16105" ht="17.25" customHeight="1">
      <c r="C74" s="81" t="s">
        <v>39</v>
      </c>
      <c r="D74" s="81"/>
      <c r="E74" s="81"/>
      <c r="F74" s="81"/>
      <c r="G74" s="77" t="s">
        <v>16</v>
      </c>
      <c r="H74" s="77"/>
      <c r="I74" s="40"/>
      <c r="J74" s="40"/>
      <c r="K74" s="33"/>
      <c r="L74" s="77" t="s">
        <v>0</v>
      </c>
      <c r="M74" s="77"/>
      <c r="N74" s="77"/>
    </row>
    <row r="75" spans="1:16105" ht="23.25" customHeight="1">
      <c r="C75" s="75" t="s">
        <v>36</v>
      </c>
      <c r="D75" s="75"/>
      <c r="E75" s="25"/>
      <c r="F75" s="25"/>
      <c r="G75" s="75" t="s">
        <v>19</v>
      </c>
      <c r="H75" s="75"/>
      <c r="I75" s="40"/>
      <c r="J75" s="40"/>
      <c r="K75" s="33"/>
      <c r="L75" s="75" t="s">
        <v>24</v>
      </c>
      <c r="M75" s="75"/>
      <c r="N75" s="75"/>
    </row>
    <row r="76" spans="1:16105" ht="20.25">
      <c r="A76" s="3"/>
      <c r="B76" s="3"/>
      <c r="C76" s="29"/>
      <c r="D76" s="30"/>
      <c r="E76" s="31"/>
      <c r="F76" s="30"/>
      <c r="G76" s="26"/>
      <c r="H76" s="27"/>
      <c r="I76" s="40"/>
      <c r="J76" s="40"/>
      <c r="K76" s="33"/>
      <c r="L76" s="32"/>
      <c r="M76" s="32"/>
      <c r="N76" s="43"/>
      <c r="O76" s="2"/>
    </row>
    <row r="77" spans="1:16105" ht="15.75">
      <c r="A77" s="3"/>
      <c r="B77" s="3"/>
      <c r="C77" s="29"/>
      <c r="D77" s="30"/>
      <c r="E77" s="31"/>
      <c r="F77" s="30"/>
      <c r="G77" s="26"/>
      <c r="H77" s="27"/>
      <c r="I77" s="40"/>
      <c r="J77" s="40"/>
      <c r="K77" s="33"/>
      <c r="L77" s="29"/>
      <c r="M77" s="29"/>
      <c r="N77" s="44"/>
      <c r="O77" s="2"/>
    </row>
    <row r="78" spans="1:16105" ht="15.75">
      <c r="A78" s="3"/>
      <c r="B78" s="3"/>
      <c r="C78" s="29"/>
      <c r="D78" s="30"/>
      <c r="E78" s="31"/>
      <c r="F78" s="30"/>
      <c r="K78" s="33"/>
      <c r="O78" s="2"/>
    </row>
    <row r="79" spans="1:16105" ht="15">
      <c r="K79" s="34"/>
    </row>
    <row r="80" spans="1:16105" ht="15">
      <c r="K80" s="34"/>
    </row>
    <row r="81" spans="11:11" ht="15">
      <c r="K81" s="33"/>
    </row>
    <row r="82" spans="11:11" ht="15">
      <c r="K82" s="33"/>
    </row>
    <row r="83" spans="11:11" ht="15">
      <c r="K83" s="33"/>
    </row>
    <row r="84" spans="11:11" ht="15">
      <c r="K84" s="33"/>
    </row>
    <row r="85" spans="11:11" ht="15">
      <c r="K85" s="33"/>
    </row>
    <row r="86" spans="11:11" ht="15">
      <c r="K86" s="33"/>
    </row>
    <row r="87" spans="11:11" ht="15">
      <c r="K87" s="33"/>
    </row>
    <row r="88" spans="11:11" ht="14.25">
      <c r="K88" s="35"/>
    </row>
    <row r="89" spans="11:11" ht="14.25">
      <c r="K89" s="35"/>
    </row>
  </sheetData>
  <protectedRanges>
    <protectedRange sqref="H73 L73" name="Rango1_3_6_1_1"/>
    <protectedRange sqref="C73" name="Rango1_4_6_1_1"/>
  </protectedRanges>
  <mergeCells count="44">
    <mergeCell ref="L60:M60"/>
    <mergeCell ref="L62:M62"/>
    <mergeCell ref="L40:M40"/>
    <mergeCell ref="L35:M35"/>
    <mergeCell ref="A9:O9"/>
    <mergeCell ref="A10:O10"/>
    <mergeCell ref="A11:O11"/>
    <mergeCell ref="A12:O12"/>
    <mergeCell ref="L16:M16"/>
    <mergeCell ref="L20:M20"/>
    <mergeCell ref="L21:M21"/>
    <mergeCell ref="L23:M23"/>
    <mergeCell ref="L17:M17"/>
    <mergeCell ref="L18:M18"/>
    <mergeCell ref="L19:M19"/>
    <mergeCell ref="L22:M22"/>
    <mergeCell ref="L27:M27"/>
    <mergeCell ref="L28:M28"/>
    <mergeCell ref="L31:M31"/>
    <mergeCell ref="L38:M38"/>
    <mergeCell ref="L67:M67"/>
    <mergeCell ref="L64:M64"/>
    <mergeCell ref="L65:M65"/>
    <mergeCell ref="L51:M51"/>
    <mergeCell ref="L52:M52"/>
    <mergeCell ref="L54:M54"/>
    <mergeCell ref="L63:M63"/>
    <mergeCell ref="L55:M55"/>
    <mergeCell ref="L56:M56"/>
    <mergeCell ref="L57:M57"/>
    <mergeCell ref="L58:M58"/>
    <mergeCell ref="L59:M59"/>
    <mergeCell ref="L75:N75"/>
    <mergeCell ref="L73:N73"/>
    <mergeCell ref="L74:N74"/>
    <mergeCell ref="L66:M66"/>
    <mergeCell ref="C75:D75"/>
    <mergeCell ref="G73:H73"/>
    <mergeCell ref="G74:H74"/>
    <mergeCell ref="G75:H75"/>
    <mergeCell ref="C73:E73"/>
    <mergeCell ref="C74:F74"/>
    <mergeCell ref="A69:H69"/>
    <mergeCell ref="L68:M68"/>
  </mergeCells>
  <printOptions horizontalCentered="1"/>
  <pageMargins left="0.19685039370078741" right="0.23622047244094491" top="0.15748031496062992" bottom="0" header="0.31496062992125984" footer="0.31496062992125984"/>
  <pageSetup scale="35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2025-07-02T16:45:11Z</cp:lastPrinted>
  <dcterms:created xsi:type="dcterms:W3CDTF">2022-07-06T19:15:01Z</dcterms:created>
  <dcterms:modified xsi:type="dcterms:W3CDTF">2025-07-02T17:09:06Z</dcterms:modified>
</cp:coreProperties>
</file>