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1\FINANZAS\"/>
    </mc:Choice>
  </mc:AlternateContent>
  <bookViews>
    <workbookView xWindow="0" yWindow="0" windowWidth="21600" windowHeight="9300"/>
  </bookViews>
  <sheets>
    <sheet name="REGISTROS Y PAGOS POVEEDORES " sheetId="1" r:id="rId1"/>
  </sheets>
  <externalReferences>
    <externalReference r:id="rId2"/>
    <externalReference r:id="rId3"/>
    <externalReference r:id="rId4"/>
  </externalReferences>
  <definedNames>
    <definedName name="_xlnm.Print_Area" localSheetId="0">'REGISTROS Y PAGOS POVEEDORES '!$A$1:$P$78</definedName>
    <definedName name="_xlnm.Print_Titles" localSheetId="0">'REGISTROS Y PAGOS POVEEDORES 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K64" i="1"/>
  <c r="K26" i="1"/>
  <c r="K25" i="1"/>
  <c r="K24" i="1"/>
  <c r="K21" i="1"/>
  <c r="K20" i="1"/>
  <c r="K18" i="1"/>
  <c r="K17" i="1"/>
  <c r="K16" i="1"/>
  <c r="K14" i="1"/>
  <c r="K15" i="1"/>
  <c r="K13" i="1"/>
  <c r="J64" i="1" l="1"/>
  <c r="K61" i="1"/>
  <c r="C62" i="1"/>
  <c r="C61" i="1"/>
  <c r="K62" i="1"/>
  <c r="L63" i="1"/>
  <c r="K22" i="1" l="1"/>
  <c r="K58" i="1"/>
  <c r="K36" i="1" l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33" i="1"/>
  <c r="K34" i="1"/>
  <c r="K35" i="1"/>
  <c r="K27" i="1"/>
  <c r="K29" i="1"/>
  <c r="K31" i="1"/>
  <c r="K32" i="1"/>
  <c r="D14" i="1" l="1"/>
  <c r="M36" i="1"/>
  <c r="L36" i="1"/>
  <c r="L35" i="1"/>
  <c r="M34" i="1"/>
  <c r="L34" i="1"/>
  <c r="M33" i="1"/>
  <c r="L33" i="1"/>
  <c r="M32" i="1"/>
  <c r="L32" i="1"/>
  <c r="M31" i="1"/>
  <c r="L31" i="1"/>
  <c r="I30" i="1"/>
  <c r="K30" i="1" s="1"/>
  <c r="I28" i="1"/>
  <c r="M27" i="1"/>
  <c r="L27" i="1"/>
  <c r="M26" i="1"/>
  <c r="L26" i="1"/>
  <c r="M25" i="1"/>
  <c r="L25" i="1"/>
  <c r="M24" i="1"/>
  <c r="L24" i="1"/>
  <c r="M22" i="1"/>
  <c r="L22" i="1"/>
  <c r="M21" i="1"/>
  <c r="L21" i="1"/>
  <c r="M20" i="1"/>
  <c r="L20" i="1"/>
  <c r="E20" i="1"/>
  <c r="D20" i="1"/>
  <c r="M18" i="1"/>
  <c r="L18" i="1"/>
  <c r="M17" i="1"/>
  <c r="L17" i="1"/>
  <c r="M16" i="1"/>
  <c r="L16" i="1"/>
  <c r="M15" i="1"/>
  <c r="L15" i="1"/>
  <c r="M14" i="1"/>
  <c r="L14" i="1"/>
  <c r="E14" i="1"/>
  <c r="K28" i="1" l="1"/>
</calcChain>
</file>

<file path=xl/sharedStrings.xml><?xml version="1.0" encoding="utf-8"?>
<sst xmlns="http://schemas.openxmlformats.org/spreadsheetml/2006/main" count="255" uniqueCount="216">
  <si>
    <t>REGISTROS Y PAGOS A PROVEEDORES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</si>
  <si>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</si>
  <si>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</si>
  <si>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</si>
  <si>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</si>
  <si>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</si>
  <si>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</si>
  <si>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</si>
  <si>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Descripción</t>
  </si>
  <si>
    <t>MONTO ORDENES DE COMPRAS O CONTRATOS</t>
  </si>
  <si>
    <t>PENDIENTE FACTURAR Y/O PAGAR</t>
  </si>
  <si>
    <t>FECHA TRANSFERENCIA Y/O CHEQUE</t>
  </si>
  <si>
    <t>NUMERO TRANSFERENCIA Y/O CHEQUE</t>
  </si>
  <si>
    <t>RSV MENSAJERIA</t>
  </si>
  <si>
    <t>FT- 0085</t>
  </si>
  <si>
    <t>93/14</t>
  </si>
  <si>
    <t>Adq. Servicio entrega correspondencia.</t>
  </si>
  <si>
    <t>AENOR DOMINICANA SRL</t>
  </si>
  <si>
    <t>00328/2019</t>
  </si>
  <si>
    <t>Para registrar servicio de contratación  de empresa certificadora para auditoria al sistema de gestión de calidad.</t>
  </si>
  <si>
    <t>orden de compra abierta</t>
  </si>
  <si>
    <t>MAXIMUM PEST CONTROL, SRL.</t>
  </si>
  <si>
    <t>00151/2020</t>
  </si>
  <si>
    <t>Para registrar servicio de fumigación y exterminación de plagas por 6 meses en la institución. Dirigida a MIPYMES.</t>
  </si>
  <si>
    <t>AGUA CRYSTAL, SA.</t>
  </si>
  <si>
    <t>00002/2021</t>
  </si>
  <si>
    <t>Para registrar adquisición de botellones y fardos de botellitas de agua para ser consumida en la institución</t>
  </si>
  <si>
    <t>HILDEGARDE SUAREZ DE CASTELLANOS</t>
  </si>
  <si>
    <t>00004/2021</t>
  </si>
  <si>
    <t>Para registrar pago notarización de contratos.</t>
  </si>
  <si>
    <t>AUTO MECANICA GOMEZ &amp; ASOCIADOS, SRL.</t>
  </si>
  <si>
    <t>00010/2021</t>
  </si>
  <si>
    <t>Para registrar servicio de mantenimiento y/o reparación a vehículos de la institución.</t>
  </si>
  <si>
    <t>COMIDA D' MI PROPIA CASA, SRL</t>
  </si>
  <si>
    <t>CONT.0029/2021</t>
  </si>
  <si>
    <t>Para registrar servicio de almuerzos y cenas  para el personal de la institución.</t>
  </si>
  <si>
    <t>contrato abierto</t>
  </si>
  <si>
    <t>CF ASOCIADOS BUSINESS ADVISORY SERVICES, SRL</t>
  </si>
  <si>
    <t>00066/2021</t>
  </si>
  <si>
    <t>Para registrar servicio de consultoria para asistencia tecnica en el fortalecimiento del SISANOC, financiado con fondos de la unión europea.</t>
  </si>
  <si>
    <t>00032/2021</t>
  </si>
  <si>
    <t>Para registrar adquisición de botellones  de agua de 5 galones para uso en la institución.</t>
  </si>
  <si>
    <t>FAROSE SOLUTIONS GROUP, SRL.</t>
  </si>
  <si>
    <t>B1500000104</t>
  </si>
  <si>
    <t>00056/2021</t>
  </si>
  <si>
    <t>Para registrar servicio de mantenimiento y reparación de aires acondicionados de la institución por 6 meses.</t>
  </si>
  <si>
    <t>HENRY VELOZ CIVIL GROUP, SRL.</t>
  </si>
  <si>
    <t>CONT. 0046/2021</t>
  </si>
  <si>
    <t>Para registrar servicio remodelación diferentes areas de la institución.</t>
  </si>
  <si>
    <t>DISTRIBUIDORA Y SERVICIOS DIVERSOS DISOPE, SRL.</t>
  </si>
  <si>
    <t>CODETEL</t>
  </si>
  <si>
    <t>ADMINISTRADORA DE RIESGOS DE SALUD HUMANO</t>
  </si>
  <si>
    <t>SEGURO NACIONAL DE SALUD (SENASA)</t>
  </si>
  <si>
    <t>CATERING 2000, SRL.</t>
  </si>
  <si>
    <t>BANCO CENTRAL</t>
  </si>
  <si>
    <t>COTIZACION</t>
  </si>
  <si>
    <t xml:space="preserve"> Sonia Thomas Martínez</t>
  </si>
  <si>
    <t>Dionicio Félix Castro</t>
  </si>
  <si>
    <t>Luis Dario Terrero Méndez</t>
  </si>
  <si>
    <t xml:space="preserve">           Preparado por</t>
  </si>
  <si>
    <t xml:space="preserve">Revisado </t>
  </si>
  <si>
    <t>Autorizado por</t>
  </si>
  <si>
    <t xml:space="preserve">             Contadora</t>
  </si>
  <si>
    <t>Enc. División Financiera</t>
  </si>
  <si>
    <t>Enc. Depto. Adm. y Financiero</t>
  </si>
  <si>
    <t>OBSERVACIONES</t>
  </si>
  <si>
    <t>Transferencia en proceso</t>
  </si>
  <si>
    <t>GTG INDUSTRIAL, SRL.</t>
  </si>
  <si>
    <t>SONAR INVESTMENTS, SRL.</t>
  </si>
  <si>
    <t>B1500000150</t>
  </si>
  <si>
    <t>CONT. 0060/2021</t>
  </si>
  <si>
    <t>Para registrar por adquisición de uniformes para el personal femenino de esta institución.</t>
  </si>
  <si>
    <t>GRUPO ASTRO, SRL.</t>
  </si>
  <si>
    <t>DELTA COMERCIAL, S.A.</t>
  </si>
  <si>
    <t>COMPU OFFICE DOMINICANA, S.R.L</t>
  </si>
  <si>
    <t>B1500002598</t>
  </si>
  <si>
    <t>00131/2021</t>
  </si>
  <si>
    <t>Para registrar adquicisión  de toners para uso en la institución.</t>
  </si>
  <si>
    <t>B1500001145</t>
  </si>
  <si>
    <t>00128/2021</t>
  </si>
  <si>
    <t>OCTUBRE 2021</t>
  </si>
  <si>
    <t>PAGO EN PROCESO POR $10,120.00</t>
  </si>
  <si>
    <t>14/04/2021, 15/07/2021</t>
  </si>
  <si>
    <t>B1500000041,  B1500000045</t>
  </si>
  <si>
    <t>NCF- 0006</t>
  </si>
  <si>
    <t>PAGO EN PROCE DE $17,214.00</t>
  </si>
  <si>
    <t>Tiene una transferencia en proceso</t>
  </si>
  <si>
    <t>B1500108149 B1500108135</t>
  </si>
  <si>
    <t>Para registrar pago facturas (cuentas nos. 718024430, 701112578) Telefonos e Internet correspondiente al mes de septiembre 2021 .</t>
  </si>
  <si>
    <t>10191308-TR</t>
  </si>
  <si>
    <t xml:space="preserve"> OFFITEK, SRL.</t>
  </si>
  <si>
    <t>B1500003784</t>
  </si>
  <si>
    <t>00130/2021</t>
  </si>
  <si>
    <t>Para registrar adquisición de toners para uso en la institución.</t>
  </si>
  <si>
    <t>WISNET SRL.</t>
  </si>
  <si>
    <t>B1500000029, B1500000030</t>
  </si>
  <si>
    <t>00138/2021</t>
  </si>
  <si>
    <t>Para registrar adquisición componentes para los equipos de video vigilancia para uso en la institución.</t>
  </si>
  <si>
    <t>GALEN OFFICE SUPPLY, SRL.</t>
  </si>
  <si>
    <t>B1500000079</t>
  </si>
  <si>
    <t>00132/2021</t>
  </si>
  <si>
    <t>NAS, EIRL.</t>
  </si>
  <si>
    <t>B1500014207</t>
  </si>
  <si>
    <t>00133/2021</t>
  </si>
  <si>
    <t>Para registrar adquisición de gasoil para abastecer las plantas eléctricas de la institución.</t>
  </si>
  <si>
    <t>GL PROMOCIONES, SRL.</t>
  </si>
  <si>
    <t>Para registrar adquisición de suvenires para el alineamiento estratégico institucional sectorial PEI 2021-2024 y formulación de POA 2022, financiado con fondos de la unión europea a traves del PROGEF.</t>
  </si>
  <si>
    <t>SERVICIOS MARGARITA CABRERA, SRL.</t>
  </si>
  <si>
    <t>B1500000007</t>
  </si>
  <si>
    <t>00141/2021</t>
  </si>
  <si>
    <t>Para registrar adquisición de mobiliarios de oficina para uso en la institución.</t>
  </si>
  <si>
    <t>LISSA MARIEL MERCEDES GUZMAN</t>
  </si>
  <si>
    <t>Reposición caja chica recibos desde 11993 al 12024.</t>
  </si>
  <si>
    <t>CK-3082</t>
  </si>
  <si>
    <t>B1500000336</t>
  </si>
  <si>
    <t>00136/2021</t>
  </si>
  <si>
    <t>Para registrar adquisición de back panel para utilizar en la actividad de socialización del plan estratégico institucional 2021-2024, financiado con fondos de la unión europea a traves del PROGEF.</t>
  </si>
  <si>
    <t>ABC ACADEMY OF BUSINESS AND COACHING, SRL.</t>
  </si>
  <si>
    <t>B1500000053</t>
  </si>
  <si>
    <t>000137/2021</t>
  </si>
  <si>
    <t>Para registrar la contratación de charlista para la actividad de socialización del plan estratégico institucional 2021-2024, financiado con fondos de la unión europea a traves del PROGEF.</t>
  </si>
  <si>
    <t>RAMIREZ &amp; MOJICA ENVOY PACK COURIER EXPRESS, SRL.</t>
  </si>
  <si>
    <t>B1500000686</t>
  </si>
  <si>
    <t>00142/2021</t>
  </si>
  <si>
    <t>B1500020441</t>
  </si>
  <si>
    <t>Para registrar  poliza no. 30-14-5018 ultimos gastos, de empleados de la institución durante el periodo del 01/06/2021 al 01/09/2021.</t>
  </si>
  <si>
    <t>B1500005026</t>
  </si>
  <si>
    <t>Para registrar pago diferencia asumida por la institución de la poliza no. 06492 seguro complementario de empleados durante el periodo del 01/10/2021 al 31/10/2021.</t>
  </si>
  <si>
    <t>MADE GOMEZ GRUPO DE IMPRESIÓN, SRL</t>
  </si>
  <si>
    <t>B1500000005</t>
  </si>
  <si>
    <t>00144/2021</t>
  </si>
  <si>
    <t>Para registrar servicio de Impresión de carpetas Intitucional para uso en la Intitución.</t>
  </si>
  <si>
    <t>EXPRESS SERVICIOS LOGISTICOS ESLOGIST,EIRL</t>
  </si>
  <si>
    <t>B1500000120</t>
  </si>
  <si>
    <t>00151/2021</t>
  </si>
  <si>
    <t>Para registrar adquisición de papel de baño para uso de la institución.</t>
  </si>
  <si>
    <t>B1500000004</t>
  </si>
  <si>
    <t>00127/2021</t>
  </si>
  <si>
    <t>B1500000331</t>
  </si>
  <si>
    <t>00129/2021</t>
  </si>
  <si>
    <t>Para registrar adquisición de (gafetes) para el alineamiento estratégico institucional sectorial PEI 2021-2024 y formulación de POA 2022, financiado con fondos de la unión europea a traves del PROGEF.</t>
  </si>
  <si>
    <t>FOCI, SRL.</t>
  </si>
  <si>
    <t>B1500000114</t>
  </si>
  <si>
    <t>00139/2021</t>
  </si>
  <si>
    <t>Para registrar pago uso de estacionamientos correspondiente al mes de octubre 2021.</t>
  </si>
  <si>
    <t>B1500000187</t>
  </si>
  <si>
    <t>00147/2021</t>
  </si>
  <si>
    <t>Para registrar alquiler de sillas y bambalinas para firma de acuerdos interinstitucional.</t>
  </si>
  <si>
    <t>B1500000186</t>
  </si>
  <si>
    <t>00148/2021</t>
  </si>
  <si>
    <t>Para registrar servicio de refrigerio para sersuministrado en acto de firmas de convenio interinstitucional.</t>
  </si>
  <si>
    <t>B1500020590</t>
  </si>
  <si>
    <t>Para registrar pago diferencia asumida por la institución de la poliza no. 30-95-201981 seguro complementario de empleados durante el periodo 01 al 31 de enero 2020.</t>
  </si>
  <si>
    <t>B1500005146</t>
  </si>
  <si>
    <t>00122/2021</t>
  </si>
  <si>
    <t>Para registrar servicio enmarcado de afiches para uso en la institución.</t>
  </si>
  <si>
    <t>LA INNOVACION, SRL.</t>
  </si>
  <si>
    <t>11/10/2021, 11/10/2021, 18/10/2021</t>
  </si>
  <si>
    <t>B1500015604, B1500015605, B1500015618</t>
  </si>
  <si>
    <t>00125/2021</t>
  </si>
  <si>
    <t>Para registrar adquisición de utensilios de cocina para uso institucional.</t>
  </si>
  <si>
    <t>Pago en proceso</t>
  </si>
  <si>
    <t>B1500002051</t>
  </si>
  <si>
    <t>00149/2021</t>
  </si>
  <si>
    <t>Para registrar adquisición de comestible para uso en la institución.</t>
  </si>
  <si>
    <t>B1500012752</t>
  </si>
  <si>
    <t>CONT. 0065/2021</t>
  </si>
  <si>
    <t>Para registrar adquisición autobus de 30 pasajeros para uso de los colaboradores de esta institución.</t>
  </si>
  <si>
    <t>HOTELES NACIONALES S.A.</t>
  </si>
  <si>
    <t>B1500000847</t>
  </si>
  <si>
    <t>00126/2021</t>
  </si>
  <si>
    <t>Para registrar servicio de contratación de salón de hotel durante dos dias 29 y 30 de septiembre con capacidad para 65 personas para el Aliniamiento Estratégico Institucional Sectorial PEI 2021-2024 y formulación POA 2022, Financiado con fondos de la Unión Europea a través del PROGEF.</t>
  </si>
  <si>
    <t>B1500000846</t>
  </si>
  <si>
    <t>00143/2021</t>
  </si>
  <si>
    <t>Para registrar servicio contratación de salón de hotel para el Alineamiento Estratégico Institucional Sectorial PEI 2021-2024 Y  formulación de POA 2022.</t>
  </si>
  <si>
    <t xml:space="preserve">SINERGY ELECTRICAL GROUP </t>
  </si>
  <si>
    <t>B1500000051</t>
  </si>
  <si>
    <t>00158/2021</t>
  </si>
  <si>
    <t>Adquisición detectores de metal portátil recargable para uso en la institución.</t>
  </si>
  <si>
    <t>CK-3083</t>
  </si>
  <si>
    <t>B1500012972</t>
  </si>
  <si>
    <t>00160/2021</t>
  </si>
  <si>
    <t>Para registrar servicio de mantenimiento y/o reparación a vehículo en garantía propiedad de la institución.</t>
  </si>
  <si>
    <t>SOLUCIONES GLOBALES JM, SA.</t>
  </si>
  <si>
    <t>B1500000164</t>
  </si>
  <si>
    <t>CONT. 0059/2021</t>
  </si>
  <si>
    <t>Para registrar de laptops para ser utilizadas en la institución, Financiado con fondos de la Unión Europea a través del PROGEF.</t>
  </si>
  <si>
    <t>ACTUALIDADES VD, SRL</t>
  </si>
  <si>
    <t>B1500000796</t>
  </si>
  <si>
    <t>00140/2021</t>
  </si>
  <si>
    <t>04/02/2021, 08/02/2021, 11/02/2021, 15/02/2021, 17/02/2021, 23/02/2021, 01/03/2021, 08/03/2021, 15/03/2021, 22/03/2021, 29/03/2021, 05/04/2021, 12/04/2021, 12/04/2021, 16/04/2021, 21/04/2021, 26/04/2021, 30/04/2021, 05/05/2021, 07/05/2021, 10/05/2021, 14/05/2021, 11/06/2021, 23/07/2021, 26/08/2021, 15/10/2021</t>
  </si>
  <si>
    <t>05/05/2021, 05/05/2021, 11/05/2021, 11/05/2021, 11/05/2021, 25/05/2021, 25/05/2021, 26/05/2021, 27/05/2021, 27/05/2021, 27/05/2021, 07/06/2021, 11/06/2021, 18/06/2021, 24/07/2021, 24/07/2021, 03/07/2021, 09/07/2021, 15/07/2021, 24/07/2021, 26/07/2021, 23/08/2021, 31/08/2021, 31/08/2021, 31/08/2021, 31/08/2021, 03/09/2021, 09/09/2021, 21/09/2021, 21/09/2021, 29/09/2021, 04/10/2021, 11/10/2021, 11/10/2021, 12/10/2021, 15/10/2021, 21/10/2021</t>
  </si>
  <si>
    <t>B1500001240, B1500001241, B1500001245, B1500001246, B1500001250, B1500001290, B1500001291, B1500001296, B1500001301, B1500001304, B1500001305, B1500001339, B1500001347, B1500001355, B1500001369, B1500001372, B1500001383, B1500001391, B1500001400, B1500001428, B1500001430, B1500001473, B1500001477, B1500001478, B1500001479, B1500001482, B1500001485, B1500001489, B1500001513, B1500001514, B1500001520, B1500001523, B1500001536, B1500001537, B1500001641, B1500001554, B1500001562</t>
  </si>
  <si>
    <t>23/11/2020, 23/11/2021, 18/01/2021, 15/03/2021, 19/04/2021, 05/07/2021, 19/07/2021</t>
  </si>
  <si>
    <t xml:space="preserve">B1500000178, B1500000179, B1500000190, B1500000253, B1500000256, B1500000264, B1500000266  </t>
  </si>
  <si>
    <t>B1500025202, B1500025259, B1500025314, B1500025368, B1500025407, B1500025491, B1500025573, B1500025699, B1500025804, B1500025919, B1500026054, B1500026131, B1500026252, B1500026260, B1500026341, B1500026409, B1500026469, B1500026569, B1500026643, B1500026704, B1500026732, B1500026832, B1500027282, B1500027993, B1500028645, B1500095552</t>
  </si>
  <si>
    <t>06/07/2021, 11/06/2021, 17/06/2021, 22/06/2021, 28/06/2021, 01/07/2021, 07/07/2021, 08/07/2021, 12/07/2021, 15/07/2021, 21/07/2021, 26/07/2021, 02/08/2021, 05/08/2021, 09/08/2021, 17/08/2021, 20/08/2021, 25/08/2021, 30/08/2021 07/09/2021 10/09/2021, 20/09/2021, 23/09/2021, 27/09/2021, 01/10/2021, 04/10/2021, 07/10/2021, 12/10/2021, 15/10/2021, 18/10/2021, 26/10/2021, 28/10/2021</t>
  </si>
  <si>
    <t>B1500027191, B1500027278, B1500027362, B1500027441, B1500027534, B1500027594, B1500027676, B1500027702, B1500027763, B1500027849, B1500027933, B1500028016, B1500028141, B1500028208, B1500028264, B1500028391, B1500028531, B1500028616, B1500028706, B1500028841, B1500028924, B1500029088, B1500029173, B1500029194, B1500029323, B1500029345, B1500029429, B1500029496, B1500029557, B1500029590, B1500029747, B1500029796</t>
  </si>
  <si>
    <t>13/07/2021 02/08/2021 21/10/2021</t>
  </si>
  <si>
    <t>B1500000168 B1500000170 B1500000175</t>
  </si>
  <si>
    <t>PAGO EN PROCE DE $82,400.58</t>
  </si>
  <si>
    <t>B1500000155</t>
  </si>
  <si>
    <t>SONAR INVESTMENTS</t>
  </si>
  <si>
    <t>000145/2021</t>
  </si>
  <si>
    <t xml:space="preserve">Adquisición de uniformes para el personal femenino de la institucion. </t>
  </si>
  <si>
    <t>GRUPO TECNOLOGICO ADEXSUS, SRL.</t>
  </si>
  <si>
    <t>B1500000188</t>
  </si>
  <si>
    <t>CONT. 0063/2021</t>
  </si>
  <si>
    <t>Para registrar adquisición de equipo cortafuegos, renovación e instalación de licencia fortinet para uso en la institución.</t>
  </si>
  <si>
    <t>B1500013023</t>
  </si>
  <si>
    <t>00166/2021</t>
  </si>
  <si>
    <t>Para registrar mantenimiento para vehículo en garantía de la institución.</t>
  </si>
  <si>
    <t>B1500000132</t>
  </si>
  <si>
    <t>00162/2021</t>
  </si>
  <si>
    <t>Para registrar adquisición de mascarillas, alcohol, guantes y esfigmomanómetros para uso en la institución.</t>
  </si>
  <si>
    <t>MONTO FACTURADO Y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</si>
</sst>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sz val="11"/>
      <color indexed="8"/>
      <name val="Calibri"/>
      <family val="2"/>
    </font>
    <font>
      <b/>
      <sz val="16"/>
      <color indexed="8"/>
      <name val="Verdana"/>
      <family val="2"/>
    </font>
    <font>
      <b/>
      <sz val="24"/>
      <color indexed="8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6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1"/>
      <color indexed="8"/>
      <name val="Verdana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</cellStyleXfs>
  <cellXfs count="105">
    <xf numFmtId="0" fontId="0" fillId="0" borderId="0" xfId="0"/>
    <xf numFmtId="0" fontId="0" fillId="0" borderId="0" xfId="0" applyFill="1" applyBorder="1"/>
    <xf numFmtId="165" fontId="0" fillId="0" borderId="0" xfId="0" applyNumberForma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/>
    <xf numFmtId="164" fontId="2" fillId="0" borderId="0" xfId="1" applyFont="1" applyAlignment="1"/>
    <xf numFmtId="0" fontId="4" fillId="0" borderId="0" xfId="0" applyFont="1" applyAlignment="1"/>
    <xf numFmtId="164" fontId="4" fillId="0" borderId="0" xfId="0" applyNumberFormat="1" applyFont="1" applyAlignment="1"/>
    <xf numFmtId="164" fontId="5" fillId="0" borderId="0" xfId="1" applyFont="1" applyAlignment="1"/>
    <xf numFmtId="165" fontId="0" fillId="0" borderId="0" xfId="0" applyNumberFormat="1" applyAlignment="1">
      <alignment horizontal="center"/>
    </xf>
    <xf numFmtId="164" fontId="6" fillId="0" borderId="0" xfId="1" applyFont="1" applyBorder="1"/>
    <xf numFmtId="164" fontId="6" fillId="0" borderId="0" xfId="0" applyNumberFormat="1" applyFont="1" applyBorder="1"/>
    <xf numFmtId="164" fontId="0" fillId="0" borderId="0" xfId="1" applyFont="1"/>
    <xf numFmtId="0" fontId="0" fillId="0" borderId="1" xfId="0" applyFill="1" applyBorder="1"/>
    <xf numFmtId="164" fontId="6" fillId="2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5" fontId="7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164" fontId="8" fillId="0" borderId="1" xfId="1" applyFont="1" applyFill="1" applyBorder="1" applyAlignment="1">
      <alignment horizontal="right"/>
    </xf>
    <xf numFmtId="164" fontId="8" fillId="0" borderId="1" xfId="2" applyNumberFormat="1" applyFont="1" applyFill="1" applyBorder="1" applyAlignment="1">
      <alignment horizontal="right"/>
    </xf>
    <xf numFmtId="0" fontId="0" fillId="0" borderId="0" xfId="0" applyFill="1"/>
    <xf numFmtId="0" fontId="0" fillId="0" borderId="1" xfId="0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10" fillId="3" borderId="0" xfId="0" applyFont="1" applyFill="1" applyBorder="1" applyAlignment="1">
      <alignment horizontal="left"/>
    </xf>
    <xf numFmtId="0" fontId="12" fillId="3" borderId="0" xfId="0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64" fontId="1" fillId="0" borderId="0" xfId="1" applyFont="1" applyBorder="1"/>
    <xf numFmtId="164" fontId="1" fillId="0" borderId="0" xfId="0" applyNumberFormat="1" applyFont="1" applyBorder="1"/>
    <xf numFmtId="164" fontId="0" fillId="0" borderId="1" xfId="0" applyNumberFormat="1" applyFill="1" applyBorder="1"/>
    <xf numFmtId="165" fontId="0" fillId="0" borderId="1" xfId="0" applyNumberFormat="1" applyBorder="1"/>
    <xf numFmtId="0" fontId="0" fillId="0" borderId="1" xfId="0" applyFill="1" applyBorder="1" applyAlignment="1">
      <alignment vertical="center" wrapText="1"/>
    </xf>
    <xf numFmtId="164" fontId="0" fillId="0" borderId="1" xfId="1" applyFont="1" applyFill="1" applyBorder="1"/>
    <xf numFmtId="164" fontId="6" fillId="2" borderId="3" xfId="0" applyNumberFormat="1" applyFont="1" applyFill="1" applyBorder="1" applyAlignment="1">
      <alignment horizontal="center" wrapText="1"/>
    </xf>
    <xf numFmtId="164" fontId="1" fillId="0" borderId="1" xfId="1" applyFont="1" applyBorder="1"/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2" applyFont="1" applyFill="1" applyBorder="1"/>
    <xf numFmtId="165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165" fontId="0" fillId="0" borderId="1" xfId="0" applyNumberForma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left"/>
    </xf>
    <xf numFmtId="0" fontId="6" fillId="2" borderId="1" xfId="0" applyFont="1" applyFill="1" applyBorder="1"/>
    <xf numFmtId="165" fontId="1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64" fontId="0" fillId="0" borderId="1" xfId="1" applyFont="1" applyFill="1" applyBorder="1" applyAlignment="1"/>
    <xf numFmtId="14" fontId="0" fillId="0" borderId="1" xfId="0" applyNumberFormat="1" applyFill="1" applyBorder="1" applyAlignment="1">
      <alignment horizontal="center" wrapText="1"/>
    </xf>
    <xf numFmtId="164" fontId="0" fillId="0" borderId="0" xfId="1" applyFont="1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64" fontId="0" fillId="0" borderId="2" xfId="1" applyFont="1" applyFill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1" xfId="0" applyNumberFormat="1" applyFill="1" applyBorder="1" applyAlignment="1">
      <alignment horizontal="center" wrapText="1"/>
    </xf>
    <xf numFmtId="0" fontId="0" fillId="0" borderId="0" xfId="0" applyAlignment="1">
      <alignment horizontal="left"/>
    </xf>
    <xf numFmtId="164" fontId="0" fillId="0" borderId="1" xfId="0" applyNumberFormat="1" applyFill="1" applyBorder="1" applyAlignment="1">
      <alignment horizont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0</xdr:rowOff>
    </xdr:from>
    <xdr:to>
      <xdr:col>7</xdr:col>
      <xdr:colOff>1485900</xdr:colOff>
      <xdr:row>8</xdr:row>
      <xdr:rowOff>333375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2686050" cy="1857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1/REGISTRO%20Y%20CONTROL%20CUENTAS%20POR%20PAGAR/Cuentas%20por%20pagar%20proveedores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1/CAMARA%20DE%20CUENTAS/FICHA%20TECNICA%20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1/ANTICIPO%20FINANCIERO%202021/CONCILIACION%20Y%20BALANCE%20FONDO%20REPONIBL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ADM. "/>
      <sheetName val="DEUDA ADM.  (2)"/>
    </sheetNames>
    <sheetDataSet>
      <sheetData sheetId="0">
        <row r="23">
          <cell r="D23" t="str">
            <v>VARIAS</v>
          </cell>
          <cell r="E23" t="str">
            <v>VARIAS</v>
          </cell>
        </row>
        <row r="248">
          <cell r="D248">
            <v>44365</v>
          </cell>
          <cell r="E248" t="str">
            <v>NCF-0299</v>
          </cell>
        </row>
      </sheetData>
      <sheetData sheetId="1">
        <row r="57">
          <cell r="C57" t="str">
            <v>DELTA COMERCIAL, S.A.</v>
          </cell>
        </row>
        <row r="58">
          <cell r="C58" t="str">
            <v>EXPRESS SERVICIOS LOGISTICOS ESLOGIST,EIRL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1)Datos Generales de la Entidad"/>
      <sheetName val="2) Cantidad de Personal"/>
      <sheetName val="3)Principales Funcionarios"/>
      <sheetName val="4) Sistema de Control Interno"/>
      <sheetName val="5) Datos Financieros"/>
      <sheetName val="6) Informes"/>
      <sheetName val="7) Compras y Contratacion"/>
      <sheetName val="8) Calificacion de 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P7" t="str">
            <v>6804230-TR 6815888-TR 8440298-TR 9698001-TR</v>
          </cell>
          <cell r="Q7" t="str">
            <v>21/07/2021 28/07/2021 08/09/2021 25/10/2021</v>
          </cell>
        </row>
        <row r="8">
          <cell r="P8" t="str">
            <v>7567541-TR 9420307-TR</v>
          </cell>
          <cell r="Q8" t="str">
            <v>12/08/2021 11/10/2021</v>
          </cell>
        </row>
        <row r="12">
          <cell r="P12" t="str">
            <v>9437057-TR</v>
          </cell>
          <cell r="Q12">
            <v>44480</v>
          </cell>
        </row>
        <row r="15">
          <cell r="P15" t="str">
            <v>17359687-TR 6815887-TR</v>
          </cell>
          <cell r="Q15" t="str">
            <v>02/09/2020 28/07/2021</v>
          </cell>
        </row>
        <row r="19">
          <cell r="P19" t="str">
            <v>27830515-TR 3084746-TR 3483303-TR 4618225-TR 7281872-TR 7564479-TR</v>
          </cell>
          <cell r="Q19" t="str">
            <v>11/12/2020 24/03/2021 31/03/2021 07/05/2021 27/07/2021 13/08/2021</v>
          </cell>
        </row>
        <row r="22">
          <cell r="P22" t="str">
            <v>4827685-TR 5544659-TR 6557077-TR 64499811-TR 8356750-TR 8687211-TR</v>
          </cell>
          <cell r="Q22" t="str">
            <v>19/05/2021  25/05/2021 01/07/2021 28/07/2021 30/08/2021 20/09/2021</v>
          </cell>
        </row>
        <row r="24">
          <cell r="P24" t="str">
            <v>4611855-TR 7532392-TR 8381738-TR</v>
          </cell>
          <cell r="Q24" t="str">
            <v>05/05/2021 30/07/2021 30/08/2021</v>
          </cell>
        </row>
        <row r="30">
          <cell r="P30" t="str">
            <v>6065987-TR 6569388-TR 6609740-TR 7281870-TR 8381739-TR 9159580-TR</v>
          </cell>
          <cell r="Q30" t="str">
            <v>22/06/2021 07/07/2021 16/07/2021 27/07/2021 30/08/2021 28/09/2021</v>
          </cell>
        </row>
        <row r="52">
          <cell r="P52" t="str">
            <v>6894812-TR 8356751-TR 8687208-TR</v>
          </cell>
          <cell r="Q52" t="str">
            <v>28/07/2021 30/08/2021 20/09/2021</v>
          </cell>
        </row>
        <row r="76">
          <cell r="P76" t="str">
            <v>7281871-TR 8444705-TR 9378731-TR</v>
          </cell>
          <cell r="Q76" t="str">
            <v>29/07/2021 09/09/2021 30/09/2021</v>
          </cell>
        </row>
        <row r="86">
          <cell r="P86" t="str">
            <v>8687207-TR</v>
          </cell>
          <cell r="Q86">
            <v>44459</v>
          </cell>
        </row>
        <row r="148">
          <cell r="P148" t="str">
            <v>10191307-TR</v>
          </cell>
          <cell r="Q148">
            <v>44495</v>
          </cell>
        </row>
        <row r="151">
          <cell r="P151" t="str">
            <v>9698000-TR</v>
          </cell>
          <cell r="Q151">
            <v>44494</v>
          </cell>
        </row>
        <row r="152">
          <cell r="P152" t="str">
            <v>9765958-TR</v>
          </cell>
          <cell r="Q152">
            <v>44494</v>
          </cell>
        </row>
        <row r="153">
          <cell r="P153" t="str">
            <v>9765957-TR</v>
          </cell>
          <cell r="Q153">
            <v>44494</v>
          </cell>
        </row>
        <row r="156">
          <cell r="P156" t="str">
            <v>10218470-TR</v>
          </cell>
          <cell r="Q156">
            <v>44498</v>
          </cell>
        </row>
        <row r="161">
          <cell r="P161" t="str">
            <v>10191306-TR</v>
          </cell>
          <cell r="Q161">
            <v>44495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de Disponibilidad UAI"/>
      <sheetName val="disponibilidad"/>
      <sheetName val="CONCILIACION FONDO REPONIBLE"/>
      <sheetName val="BALANCE FONDO REPONIBLE SEMANAL"/>
      <sheetName val="LIBRO DE BANCO FONDO REP."/>
      <sheetName val="MOVIM BANCARIOS "/>
    </sheetNames>
    <sheetDataSet>
      <sheetData sheetId="0"/>
      <sheetData sheetId="1"/>
      <sheetData sheetId="2"/>
      <sheetData sheetId="3"/>
      <sheetData sheetId="4">
        <row r="89">
          <cell r="A89">
            <v>44483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P93"/>
  <sheetViews>
    <sheetView tabSelected="1" topLeftCell="H55" zoomScaleNormal="100" workbookViewId="0">
      <selection activeCell="O61" sqref="O61"/>
    </sheetView>
  </sheetViews>
  <sheetFormatPr baseColWidth="10" defaultColWidth="65.7109375" defaultRowHeight="15" x14ac:dyDescent="0.25"/>
  <cols>
    <col min="1" max="1" width="5.5703125" style="1" customWidth="1"/>
    <col min="2" max="2" width="13" style="2" customWidth="1"/>
    <col min="3" max="3" width="48.42578125" customWidth="1"/>
    <col min="4" max="4" width="12.42578125" style="11" customWidth="1"/>
    <col min="5" max="5" width="17.140625" style="32" customWidth="1"/>
    <col min="6" max="6" width="12" style="11" customWidth="1"/>
    <col min="7" max="7" width="15.85546875" style="31" bestFit="1" customWidth="1"/>
    <col min="8" max="8" width="38.42578125" style="23" customWidth="1"/>
    <col min="9" max="9" width="14.140625" style="33" bestFit="1" customWidth="1"/>
    <col min="10" max="11" width="14.140625" style="14" bestFit="1" customWidth="1"/>
    <col min="12" max="12" width="15.42578125" bestFit="1" customWidth="1"/>
    <col min="13" max="13" width="15.42578125" customWidth="1"/>
    <col min="14" max="14" width="18.85546875" customWidth="1"/>
    <col min="15" max="15" width="20.85546875" customWidth="1"/>
    <col min="16" max="16" width="40.28515625" customWidth="1"/>
  </cols>
  <sheetData>
    <row r="9" spans="1:16" ht="27" customHeight="1" x14ac:dyDescent="0.25">
      <c r="C9" s="3"/>
      <c r="D9" s="5"/>
      <c r="E9" s="4"/>
      <c r="F9" s="5"/>
      <c r="G9" s="5"/>
      <c r="H9" s="3"/>
      <c r="I9" s="6"/>
      <c r="J9" s="3"/>
      <c r="K9" s="7"/>
    </row>
    <row r="10" spans="1:16" ht="29.25" x14ac:dyDescent="0.35">
      <c r="D10" s="5"/>
      <c r="E10" s="4"/>
      <c r="F10" s="86" t="s">
        <v>0</v>
      </c>
      <c r="G10" s="86"/>
      <c r="H10" s="86"/>
      <c r="I10" s="9"/>
      <c r="J10" s="8"/>
      <c r="K10" s="10"/>
    </row>
    <row r="11" spans="1:16" x14ac:dyDescent="0.25">
      <c r="C11" s="3"/>
      <c r="D11" s="5"/>
      <c r="F11" s="87" t="s">
        <v>80</v>
      </c>
      <c r="G11" s="87"/>
      <c r="H11" s="87"/>
      <c r="I11" s="13"/>
      <c r="J11" s="12"/>
    </row>
    <row r="12" spans="1:16" ht="60" x14ac:dyDescent="0.25">
      <c r="A12" s="15" t="s">
        <v>1</v>
      </c>
      <c r="B12" s="66" t="s">
        <v>2</v>
      </c>
      <c r="C12" s="67" t="s">
        <v>3</v>
      </c>
      <c r="D12" s="68" t="s">
        <v>4</v>
      </c>
      <c r="E12" s="69" t="s">
        <v>5</v>
      </c>
      <c r="F12" s="70" t="s">
        <v>6</v>
      </c>
      <c r="G12" s="71" t="s">
        <v>7</v>
      </c>
      <c r="H12" s="72" t="s">
        <v>8</v>
      </c>
      <c r="I12" s="16" t="s">
        <v>9</v>
      </c>
      <c r="J12" s="73" t="s">
        <v>215</v>
      </c>
      <c r="K12" s="16" t="s">
        <v>10</v>
      </c>
      <c r="L12" s="16" t="s">
        <v>11</v>
      </c>
      <c r="M12" s="16" t="s">
        <v>12</v>
      </c>
      <c r="N12" s="65" t="s">
        <v>65</v>
      </c>
      <c r="O12" s="49"/>
      <c r="P12" s="16"/>
    </row>
    <row r="13" spans="1:16" s="23" customFormat="1" x14ac:dyDescent="0.25">
      <c r="A13" s="15">
        <v>1</v>
      </c>
      <c r="B13" s="28">
        <v>42024</v>
      </c>
      <c r="C13" s="15" t="s">
        <v>13</v>
      </c>
      <c r="D13" s="17">
        <v>41862</v>
      </c>
      <c r="E13" s="18" t="s">
        <v>14</v>
      </c>
      <c r="F13" s="17">
        <v>41810</v>
      </c>
      <c r="G13" s="19" t="s">
        <v>15</v>
      </c>
      <c r="H13" s="20" t="s">
        <v>16</v>
      </c>
      <c r="I13" s="22">
        <v>67760</v>
      </c>
      <c r="J13" s="21"/>
      <c r="K13" s="48">
        <f>I13-J13</f>
        <v>67760</v>
      </c>
      <c r="L13" s="55"/>
      <c r="M13" s="55"/>
    </row>
    <row r="14" spans="1:16" s="23" customFormat="1" ht="45" x14ac:dyDescent="0.25">
      <c r="A14" s="15">
        <v>2</v>
      </c>
      <c r="B14" s="62">
        <v>44040</v>
      </c>
      <c r="C14" s="15" t="s">
        <v>17</v>
      </c>
      <c r="D14" s="26" t="str">
        <f>'[1]DEUDA ADM. '!D23</f>
        <v>VARIAS</v>
      </c>
      <c r="E14" s="26" t="str">
        <f>'[1]DEUDA ADM. '!E23</f>
        <v>VARIAS</v>
      </c>
      <c r="F14" s="28">
        <v>43790</v>
      </c>
      <c r="G14" s="55" t="s">
        <v>18</v>
      </c>
      <c r="H14" s="26" t="s">
        <v>19</v>
      </c>
      <c r="I14" s="45">
        <v>908668.44</v>
      </c>
      <c r="J14" s="61">
        <v>694964.78</v>
      </c>
      <c r="K14" s="48">
        <f t="shared" ref="K14:K15" si="0">I14-J14</f>
        <v>213703.65999999992</v>
      </c>
      <c r="L14" s="58" t="str">
        <f>'[2]7) Compras y Contratacion'!$Q$15</f>
        <v>02/09/2020 28/07/2021</v>
      </c>
      <c r="M14" s="58" t="str">
        <f>'[2]7) Compras y Contratacion'!$P$15</f>
        <v>17359687-TR 6815887-TR</v>
      </c>
      <c r="N14" s="23" t="s">
        <v>20</v>
      </c>
    </row>
    <row r="15" spans="1:16" s="23" customFormat="1" ht="105" x14ac:dyDescent="0.25">
      <c r="A15" s="15">
        <v>3</v>
      </c>
      <c r="B15" s="62">
        <v>44160</v>
      </c>
      <c r="C15" s="15" t="s">
        <v>21</v>
      </c>
      <c r="D15" s="29" t="s">
        <v>193</v>
      </c>
      <c r="E15" s="30" t="s">
        <v>194</v>
      </c>
      <c r="F15" s="28">
        <v>44139</v>
      </c>
      <c r="G15" s="55" t="s">
        <v>22</v>
      </c>
      <c r="H15" s="26" t="s">
        <v>23</v>
      </c>
      <c r="I15" s="45">
        <v>103840</v>
      </c>
      <c r="J15" s="48">
        <v>89680</v>
      </c>
      <c r="K15" s="48">
        <f t="shared" si="0"/>
        <v>14160</v>
      </c>
      <c r="L15" s="58" t="str">
        <f>'[2]7) Compras y Contratacion'!$Q$19</f>
        <v>11/12/2020 24/03/2021 31/03/2021 07/05/2021 27/07/2021 13/08/2021</v>
      </c>
      <c r="M15" s="58" t="str">
        <f>'[2]7) Compras y Contratacion'!$P$19</f>
        <v>27830515-TR 3084746-TR 3483303-TR 4618225-TR 7281872-TR 7564479-TR</v>
      </c>
      <c r="N15" s="92" t="s">
        <v>20</v>
      </c>
      <c r="O15" s="92"/>
    </row>
    <row r="16" spans="1:16" s="23" customFormat="1" ht="390" x14ac:dyDescent="0.25">
      <c r="A16" s="63">
        <v>4</v>
      </c>
      <c r="B16" s="74">
        <v>44291</v>
      </c>
      <c r="C16" s="63" t="s">
        <v>24</v>
      </c>
      <c r="D16" s="26" t="s">
        <v>190</v>
      </c>
      <c r="E16" s="26" t="s">
        <v>195</v>
      </c>
      <c r="F16" s="64">
        <v>44231</v>
      </c>
      <c r="G16" s="56" t="s">
        <v>25</v>
      </c>
      <c r="H16" s="47" t="s">
        <v>26</v>
      </c>
      <c r="I16" s="48">
        <v>108500</v>
      </c>
      <c r="J16" s="48">
        <v>87775</v>
      </c>
      <c r="K16" s="48">
        <f>I16-J16</f>
        <v>20725</v>
      </c>
      <c r="L16" s="75" t="str">
        <f>'[2]7) Compras y Contratacion'!$Q$22</f>
        <v>19/05/2021  25/05/2021 01/07/2021 28/07/2021 30/08/2021 20/09/2021</v>
      </c>
      <c r="M16" s="58" t="str">
        <f>'[2]7) Compras y Contratacion'!$P$22</f>
        <v>4827685-TR 5544659-TR 6557077-TR 64499811-TR 8356750-TR 8687211-TR</v>
      </c>
      <c r="N16" s="23" t="s">
        <v>20</v>
      </c>
      <c r="P16" s="23" t="s">
        <v>81</v>
      </c>
    </row>
    <row r="17" spans="1:15" s="23" customFormat="1" ht="240" customHeight="1" x14ac:dyDescent="0.25">
      <c r="A17" s="15">
        <v>5</v>
      </c>
      <c r="B17" s="62">
        <v>44305</v>
      </c>
      <c r="C17" s="15" t="s">
        <v>27</v>
      </c>
      <c r="D17" s="29" t="s">
        <v>82</v>
      </c>
      <c r="E17" s="30" t="s">
        <v>83</v>
      </c>
      <c r="F17" s="28">
        <v>44258</v>
      </c>
      <c r="G17" s="55" t="s">
        <v>28</v>
      </c>
      <c r="H17" s="26" t="s">
        <v>29</v>
      </c>
      <c r="I17" s="45">
        <v>354000</v>
      </c>
      <c r="J17" s="48">
        <v>174640</v>
      </c>
      <c r="K17" s="48">
        <f>I17-J17</f>
        <v>179360</v>
      </c>
      <c r="L17" s="58" t="str">
        <f>'[2]7) Compras y Contratacion'!$Q$24</f>
        <v>05/05/2021 30/07/2021 30/08/2021</v>
      </c>
      <c r="M17" s="58" t="str">
        <f>'[2]7) Compras y Contratacion'!$P$24</f>
        <v>4611855-TR 7532392-TR 8381738-TR</v>
      </c>
      <c r="N17" s="23" t="s">
        <v>20</v>
      </c>
    </row>
    <row r="18" spans="1:15" s="23" customFormat="1" ht="409.5" customHeight="1" x14ac:dyDescent="0.25">
      <c r="A18" s="88">
        <v>6</v>
      </c>
      <c r="B18" s="93">
        <v>44347</v>
      </c>
      <c r="C18" s="88" t="s">
        <v>30</v>
      </c>
      <c r="D18" s="89" t="s">
        <v>191</v>
      </c>
      <c r="E18" s="90" t="s">
        <v>192</v>
      </c>
      <c r="F18" s="91">
        <v>44285</v>
      </c>
      <c r="G18" s="88" t="s">
        <v>31</v>
      </c>
      <c r="H18" s="94" t="s">
        <v>32</v>
      </c>
      <c r="I18" s="104">
        <v>980000.01</v>
      </c>
      <c r="J18" s="99">
        <v>769955.66</v>
      </c>
      <c r="K18" s="99">
        <f>I18-J18</f>
        <v>210044.34999999998</v>
      </c>
      <c r="L18" s="94" t="str">
        <f>'[2]7) Compras y Contratacion'!$Q$30</f>
        <v>22/06/2021 07/07/2021 16/07/2021 27/07/2021 30/08/2021 28/09/2021</v>
      </c>
      <c r="M18" s="94" t="str">
        <f>'[2]7) Compras y Contratacion'!$P$30</f>
        <v>6065987-TR 6569388-TR 6609740-TR 7281870-TR 8381739-TR 9159580-TR</v>
      </c>
      <c r="N18" s="101" t="s">
        <v>20</v>
      </c>
      <c r="O18" s="101"/>
    </row>
    <row r="19" spans="1:15" s="23" customFormat="1" ht="145.5" customHeight="1" x14ac:dyDescent="0.25">
      <c r="A19" s="88"/>
      <c r="B19" s="93"/>
      <c r="C19" s="88"/>
      <c r="D19" s="89"/>
      <c r="E19" s="90"/>
      <c r="F19" s="91"/>
      <c r="G19" s="88"/>
      <c r="H19" s="94"/>
      <c r="I19" s="104"/>
      <c r="J19" s="99"/>
      <c r="K19" s="99"/>
      <c r="L19" s="94"/>
      <c r="M19" s="94"/>
      <c r="N19" s="101"/>
      <c r="O19" s="101"/>
    </row>
    <row r="20" spans="1:15" s="23" customFormat="1" ht="60" x14ac:dyDescent="0.25">
      <c r="A20" s="15">
        <v>7</v>
      </c>
      <c r="B20" s="62">
        <v>44377</v>
      </c>
      <c r="C20" s="15" t="s">
        <v>33</v>
      </c>
      <c r="D20" s="29">
        <f>'[1]DEUDA ADM. '!D248</f>
        <v>44365</v>
      </c>
      <c r="E20" s="30" t="str">
        <f>'[1]DEUDA ADM. '!E248</f>
        <v>NCF-0299</v>
      </c>
      <c r="F20" s="28">
        <v>44278</v>
      </c>
      <c r="G20" s="55" t="s">
        <v>34</v>
      </c>
      <c r="H20" s="26" t="s">
        <v>35</v>
      </c>
      <c r="I20" s="45">
        <v>3036895.2</v>
      </c>
      <c r="J20" s="48">
        <v>1546386.85</v>
      </c>
      <c r="K20" s="80">
        <f>I20-J20</f>
        <v>1490508.35</v>
      </c>
      <c r="L20" s="58" t="str">
        <f>'[2]7) Compras y Contratacion'!$Q$7</f>
        <v>21/07/2021 28/07/2021 08/09/2021 25/10/2021</v>
      </c>
      <c r="M20" s="58" t="str">
        <f>'[2]7) Compras y Contratacion'!$P$7</f>
        <v>6804230-TR 6815888-TR 8440298-TR 9698001-TR</v>
      </c>
      <c r="N20" s="23" t="s">
        <v>36</v>
      </c>
    </row>
    <row r="21" spans="1:15" s="23" customFormat="1" ht="112.5" customHeight="1" x14ac:dyDescent="0.25">
      <c r="A21" s="15">
        <v>8</v>
      </c>
      <c r="B21" s="62">
        <v>44406</v>
      </c>
      <c r="C21" s="15" t="s">
        <v>37</v>
      </c>
      <c r="D21" s="28">
        <v>44405</v>
      </c>
      <c r="E21" s="18" t="s">
        <v>84</v>
      </c>
      <c r="F21" s="62">
        <v>44386</v>
      </c>
      <c r="G21" s="55" t="s">
        <v>38</v>
      </c>
      <c r="H21" s="26" t="s">
        <v>39</v>
      </c>
      <c r="I21" s="45">
        <v>405370</v>
      </c>
      <c r="J21" s="48">
        <v>81074</v>
      </c>
      <c r="K21" s="80">
        <f>I21-J21</f>
        <v>324296</v>
      </c>
      <c r="L21" s="77">
        <f>'[2]7) Compras y Contratacion'!$Q$86</f>
        <v>44459</v>
      </c>
      <c r="M21" s="78" t="str">
        <f>'[2]7) Compras y Contratacion'!$P$86</f>
        <v>8687207-TR</v>
      </c>
    </row>
    <row r="22" spans="1:15" s="23" customFormat="1" ht="409.5" customHeight="1" x14ac:dyDescent="0.25">
      <c r="A22" s="82">
        <v>9</v>
      </c>
      <c r="B22" s="93">
        <v>44379</v>
      </c>
      <c r="C22" s="94" t="s">
        <v>24</v>
      </c>
      <c r="D22" s="90" t="s">
        <v>196</v>
      </c>
      <c r="E22" s="90" t="s">
        <v>197</v>
      </c>
      <c r="F22" s="93">
        <v>44341</v>
      </c>
      <c r="G22" s="88" t="s">
        <v>40</v>
      </c>
      <c r="H22" s="95" t="s">
        <v>41</v>
      </c>
      <c r="I22" s="98">
        <v>101460</v>
      </c>
      <c r="J22" s="96">
        <v>66633</v>
      </c>
      <c r="K22" s="99">
        <f>I22-J22</f>
        <v>34827</v>
      </c>
      <c r="L22" s="100" t="str">
        <f>'[2]7) Compras y Contratacion'!$Q$52</f>
        <v>28/07/2021 30/08/2021 20/09/2021</v>
      </c>
      <c r="M22" s="88" t="str">
        <f>'[2]7) Compras y Contratacion'!$P$52</f>
        <v>6894812-TR 8356751-TR 8687208-TR</v>
      </c>
      <c r="N22" s="101" t="s">
        <v>85</v>
      </c>
      <c r="O22" s="101"/>
    </row>
    <row r="23" spans="1:15" s="23" customFormat="1" ht="75" customHeight="1" x14ac:dyDescent="0.25">
      <c r="A23" s="83"/>
      <c r="B23" s="93"/>
      <c r="C23" s="94"/>
      <c r="D23" s="90"/>
      <c r="E23" s="90"/>
      <c r="F23" s="93"/>
      <c r="G23" s="88"/>
      <c r="H23" s="95"/>
      <c r="I23" s="98"/>
      <c r="J23" s="97"/>
      <c r="K23" s="99"/>
      <c r="L23" s="100"/>
      <c r="M23" s="88"/>
      <c r="N23" s="101"/>
      <c r="O23" s="101"/>
    </row>
    <row r="24" spans="1:15" s="23" customFormat="1" ht="45" x14ac:dyDescent="0.25">
      <c r="A24" s="15">
        <v>10</v>
      </c>
      <c r="B24" s="62">
        <v>44385</v>
      </c>
      <c r="C24" s="15" t="s">
        <v>42</v>
      </c>
      <c r="D24" s="28">
        <v>44383</v>
      </c>
      <c r="E24" s="18" t="s">
        <v>43</v>
      </c>
      <c r="F24" s="28">
        <v>44368</v>
      </c>
      <c r="G24" s="55" t="s">
        <v>44</v>
      </c>
      <c r="H24" s="26" t="s">
        <v>45</v>
      </c>
      <c r="I24" s="45">
        <v>364801.17</v>
      </c>
      <c r="J24" s="48">
        <v>82400.58</v>
      </c>
      <c r="K24" s="48">
        <f t="shared" ref="K24:K58" si="1">I24-J24</f>
        <v>282400.58999999997</v>
      </c>
      <c r="L24" s="77" t="str">
        <f>'[2]7) Compras y Contratacion'!$Q$76</f>
        <v>29/07/2021 09/09/2021 30/09/2021</v>
      </c>
      <c r="M24" s="77" t="str">
        <f>'[2]7) Compras y Contratacion'!$P$76</f>
        <v>7281871-TR 8444705-TR 9378731-TR</v>
      </c>
      <c r="N24" s="23" t="s">
        <v>200</v>
      </c>
    </row>
    <row r="25" spans="1:15" s="23" customFormat="1" ht="45" x14ac:dyDescent="0.25">
      <c r="A25" s="15">
        <v>11</v>
      </c>
      <c r="B25" s="62">
        <v>44392</v>
      </c>
      <c r="C25" s="15" t="s">
        <v>46</v>
      </c>
      <c r="D25" s="29" t="s">
        <v>198</v>
      </c>
      <c r="E25" s="30" t="s">
        <v>199</v>
      </c>
      <c r="F25" s="62">
        <v>44315</v>
      </c>
      <c r="G25" s="55" t="s">
        <v>47</v>
      </c>
      <c r="H25" s="26" t="s">
        <v>48</v>
      </c>
      <c r="I25" s="45">
        <v>3933237.86</v>
      </c>
      <c r="J25" s="48">
        <v>3637539.48</v>
      </c>
      <c r="K25" s="48">
        <f t="shared" si="1"/>
        <v>295698.37999999989</v>
      </c>
      <c r="L25" s="77" t="str">
        <f>'[2]7) Compras y Contratacion'!$Q$8</f>
        <v>12/08/2021 11/10/2021</v>
      </c>
      <c r="M25" s="77" t="str">
        <f>'[2]7) Compras y Contratacion'!$P$8</f>
        <v>7567541-TR 9420307-TR</v>
      </c>
      <c r="N25" s="23" t="s">
        <v>86</v>
      </c>
    </row>
    <row r="26" spans="1:15" s="23" customFormat="1" ht="45" x14ac:dyDescent="0.25">
      <c r="A26" s="15">
        <v>12</v>
      </c>
      <c r="B26" s="62">
        <v>44461</v>
      </c>
      <c r="C26" s="15" t="s">
        <v>68</v>
      </c>
      <c r="D26" s="28">
        <v>44456</v>
      </c>
      <c r="E26" s="18" t="s">
        <v>69</v>
      </c>
      <c r="F26" s="62">
        <v>44413</v>
      </c>
      <c r="G26" s="58" t="s">
        <v>70</v>
      </c>
      <c r="H26" s="26" t="s">
        <v>71</v>
      </c>
      <c r="I26" s="45">
        <v>2511866</v>
      </c>
      <c r="J26" s="48">
        <v>502373.2</v>
      </c>
      <c r="K26" s="48">
        <f t="shared" si="1"/>
        <v>2009492.8</v>
      </c>
      <c r="L26" s="77">
        <f>'[2]7) Compras y Contratacion'!$Q$12</f>
        <v>44480</v>
      </c>
      <c r="M26" s="78" t="str">
        <f>'[2]7) Compras y Contratacion'!$P$12</f>
        <v>9437057-TR</v>
      </c>
      <c r="N26" s="23" t="s">
        <v>36</v>
      </c>
    </row>
    <row r="27" spans="1:15" s="23" customFormat="1" ht="30" x14ac:dyDescent="0.25">
      <c r="A27" s="15">
        <v>13</v>
      </c>
      <c r="B27" s="62">
        <v>44474</v>
      </c>
      <c r="C27" s="15" t="s">
        <v>74</v>
      </c>
      <c r="D27" s="28">
        <v>44469</v>
      </c>
      <c r="E27" s="18" t="s">
        <v>75</v>
      </c>
      <c r="F27" s="62">
        <v>44466</v>
      </c>
      <c r="G27" s="55" t="s">
        <v>76</v>
      </c>
      <c r="H27" s="26" t="s">
        <v>77</v>
      </c>
      <c r="I27" s="45">
        <v>66017.08</v>
      </c>
      <c r="J27" s="48">
        <v>66017.08</v>
      </c>
      <c r="K27" s="48">
        <f t="shared" si="1"/>
        <v>0</v>
      </c>
      <c r="L27" s="77">
        <f>'[2]7) Compras y Contratacion'!$Q$151</f>
        <v>44494</v>
      </c>
      <c r="M27" s="78" t="str">
        <f>'[2]7) Compras y Contratacion'!$P$151</f>
        <v>9698000-TR</v>
      </c>
    </row>
    <row r="28" spans="1:15" s="23" customFormat="1" ht="60" x14ac:dyDescent="0.25">
      <c r="A28" s="15">
        <v>14</v>
      </c>
      <c r="B28" s="62">
        <v>44475</v>
      </c>
      <c r="C28" s="15" t="s">
        <v>50</v>
      </c>
      <c r="D28" s="28">
        <v>44467</v>
      </c>
      <c r="E28" s="30" t="s">
        <v>87</v>
      </c>
      <c r="F28" s="62"/>
      <c r="G28" s="55"/>
      <c r="H28" s="26" t="s">
        <v>88</v>
      </c>
      <c r="I28" s="45">
        <f>278952.55+24682.07</f>
        <v>303634.62</v>
      </c>
      <c r="J28" s="48">
        <v>303634.62</v>
      </c>
      <c r="K28" s="48">
        <f t="shared" si="1"/>
        <v>0</v>
      </c>
      <c r="L28" s="77">
        <v>44495</v>
      </c>
      <c r="M28" s="78" t="s">
        <v>89</v>
      </c>
    </row>
    <row r="29" spans="1:15" s="23" customFormat="1" ht="30" x14ac:dyDescent="0.25">
      <c r="A29" s="15">
        <v>15</v>
      </c>
      <c r="B29" s="62">
        <v>44476</v>
      </c>
      <c r="C29" s="15" t="s">
        <v>90</v>
      </c>
      <c r="D29" s="28">
        <v>44470</v>
      </c>
      <c r="E29" s="18" t="s">
        <v>91</v>
      </c>
      <c r="F29" s="62">
        <v>44466</v>
      </c>
      <c r="G29" s="55" t="s">
        <v>92</v>
      </c>
      <c r="H29" s="26" t="s">
        <v>93</v>
      </c>
      <c r="I29" s="45">
        <v>40919.99</v>
      </c>
      <c r="J29" s="48">
        <v>40919.99</v>
      </c>
      <c r="K29" s="48">
        <f t="shared" si="1"/>
        <v>0</v>
      </c>
      <c r="L29" s="102" t="s">
        <v>66</v>
      </c>
      <c r="M29" s="102"/>
    </row>
    <row r="30" spans="1:15" s="23" customFormat="1" ht="45" x14ac:dyDescent="0.25">
      <c r="A30" s="15">
        <v>16</v>
      </c>
      <c r="B30" s="62">
        <v>44476</v>
      </c>
      <c r="C30" s="15" t="s">
        <v>94</v>
      </c>
      <c r="D30" s="28">
        <v>44473</v>
      </c>
      <c r="E30" s="30" t="s">
        <v>95</v>
      </c>
      <c r="F30" s="62">
        <v>44468</v>
      </c>
      <c r="G30" s="55" t="s">
        <v>96</v>
      </c>
      <c r="H30" s="26" t="s">
        <v>97</v>
      </c>
      <c r="I30" s="45">
        <f>57584+47974.08</f>
        <v>105558.08</v>
      </c>
      <c r="J30" s="48">
        <v>105558.08</v>
      </c>
      <c r="K30" s="48">
        <f t="shared" si="1"/>
        <v>0</v>
      </c>
      <c r="L30" s="102" t="s">
        <v>66</v>
      </c>
      <c r="M30" s="102"/>
    </row>
    <row r="31" spans="1:15" s="23" customFormat="1" ht="30" x14ac:dyDescent="0.25">
      <c r="A31" s="15">
        <v>17</v>
      </c>
      <c r="B31" s="62">
        <v>44476</v>
      </c>
      <c r="C31" s="15" t="s">
        <v>98</v>
      </c>
      <c r="D31" s="28">
        <v>44473</v>
      </c>
      <c r="E31" s="18" t="s">
        <v>99</v>
      </c>
      <c r="F31" s="62">
        <v>44466</v>
      </c>
      <c r="G31" s="55" t="s">
        <v>100</v>
      </c>
      <c r="H31" s="26" t="s">
        <v>93</v>
      </c>
      <c r="I31" s="45">
        <v>146449.79999999999</v>
      </c>
      <c r="J31" s="48">
        <v>146449.79999999999</v>
      </c>
      <c r="K31" s="48">
        <f t="shared" si="1"/>
        <v>0</v>
      </c>
      <c r="L31" s="77">
        <f>'[2]7) Compras y Contratacion'!$Q$152</f>
        <v>44494</v>
      </c>
      <c r="M31" s="78" t="str">
        <f>'[2]7) Compras y Contratacion'!$P$152</f>
        <v>9765958-TR</v>
      </c>
    </row>
    <row r="32" spans="1:15" s="23" customFormat="1" ht="45" x14ac:dyDescent="0.25">
      <c r="A32" s="15">
        <v>18</v>
      </c>
      <c r="B32" s="62">
        <v>44476</v>
      </c>
      <c r="C32" s="15" t="s">
        <v>101</v>
      </c>
      <c r="D32" s="28">
        <v>44475</v>
      </c>
      <c r="E32" s="18" t="s">
        <v>102</v>
      </c>
      <c r="F32" s="62">
        <v>44466</v>
      </c>
      <c r="G32" s="55" t="s">
        <v>103</v>
      </c>
      <c r="H32" s="26" t="s">
        <v>104</v>
      </c>
      <c r="I32" s="45">
        <v>28335</v>
      </c>
      <c r="J32" s="48">
        <v>28335</v>
      </c>
      <c r="K32" s="48">
        <f t="shared" si="1"/>
        <v>0</v>
      </c>
      <c r="L32" s="77">
        <f>'[2]7) Compras y Contratacion'!$Q$153</f>
        <v>44494</v>
      </c>
      <c r="M32" s="78" t="str">
        <f>'[2]7) Compras y Contratacion'!$P$153</f>
        <v>9765957-TR</v>
      </c>
    </row>
    <row r="33" spans="1:13" s="23" customFormat="1" ht="90" x14ac:dyDescent="0.25">
      <c r="A33" s="15">
        <v>19</v>
      </c>
      <c r="B33" s="62">
        <v>44477</v>
      </c>
      <c r="C33" s="15" t="s">
        <v>105</v>
      </c>
      <c r="D33" s="28">
        <v>44469</v>
      </c>
      <c r="E33" s="18" t="s">
        <v>78</v>
      </c>
      <c r="F33" s="62">
        <v>44462</v>
      </c>
      <c r="G33" s="55" t="s">
        <v>79</v>
      </c>
      <c r="H33" s="26" t="s">
        <v>106</v>
      </c>
      <c r="I33" s="45">
        <v>39648</v>
      </c>
      <c r="J33" s="48">
        <v>39648</v>
      </c>
      <c r="K33" s="48">
        <f t="shared" si="1"/>
        <v>0</v>
      </c>
      <c r="L33" s="77">
        <f>'[2]7) Compras y Contratacion'!$Q$148</f>
        <v>44495</v>
      </c>
      <c r="M33" s="78" t="str">
        <f>'[2]7) Compras y Contratacion'!$P$148</f>
        <v>10191307-TR</v>
      </c>
    </row>
    <row r="34" spans="1:13" s="23" customFormat="1" ht="30" x14ac:dyDescent="0.25">
      <c r="A34" s="15">
        <v>20</v>
      </c>
      <c r="B34" s="62">
        <v>44477</v>
      </c>
      <c r="C34" s="15" t="s">
        <v>107</v>
      </c>
      <c r="D34" s="28">
        <v>44475</v>
      </c>
      <c r="E34" s="18" t="s">
        <v>108</v>
      </c>
      <c r="F34" s="62">
        <v>44470</v>
      </c>
      <c r="G34" s="55" t="s">
        <v>109</v>
      </c>
      <c r="H34" s="26" t="s">
        <v>110</v>
      </c>
      <c r="I34" s="45">
        <v>37942.9</v>
      </c>
      <c r="J34" s="48">
        <v>37942.9</v>
      </c>
      <c r="K34" s="48">
        <f t="shared" si="1"/>
        <v>0</v>
      </c>
      <c r="L34" s="77">
        <f>'[2]7) Compras y Contratacion'!$Q$161</f>
        <v>44495</v>
      </c>
      <c r="M34" s="78" t="str">
        <f>'[2]7) Compras y Contratacion'!$P$161</f>
        <v>10191306-TR</v>
      </c>
    </row>
    <row r="35" spans="1:13" s="23" customFormat="1" ht="30" x14ac:dyDescent="0.25">
      <c r="A35" s="15">
        <v>21</v>
      </c>
      <c r="B35" s="62">
        <v>44481</v>
      </c>
      <c r="C35" s="15" t="s">
        <v>111</v>
      </c>
      <c r="D35" s="28"/>
      <c r="E35" s="18"/>
      <c r="F35" s="62"/>
      <c r="G35" s="55"/>
      <c r="H35" s="26" t="s">
        <v>112</v>
      </c>
      <c r="I35" s="45">
        <v>47783</v>
      </c>
      <c r="J35" s="48">
        <v>47783</v>
      </c>
      <c r="K35" s="48">
        <f t="shared" si="1"/>
        <v>0</v>
      </c>
      <c r="L35" s="77">
        <f>'[3]LIBRO DE BANCO FONDO REP.'!$A$89</f>
        <v>44483</v>
      </c>
      <c r="M35" s="78" t="s">
        <v>113</v>
      </c>
    </row>
    <row r="36" spans="1:13" s="23" customFormat="1" ht="90" x14ac:dyDescent="0.25">
      <c r="A36" s="15">
        <v>22</v>
      </c>
      <c r="B36" s="62">
        <v>44481</v>
      </c>
      <c r="C36" s="15" t="s">
        <v>49</v>
      </c>
      <c r="D36" s="28">
        <v>44475</v>
      </c>
      <c r="E36" s="18" t="s">
        <v>114</v>
      </c>
      <c r="F36" s="62">
        <v>44468</v>
      </c>
      <c r="G36" s="55" t="s">
        <v>115</v>
      </c>
      <c r="H36" s="26" t="s">
        <v>116</v>
      </c>
      <c r="I36" s="45">
        <v>24957</v>
      </c>
      <c r="J36" s="48">
        <v>24957</v>
      </c>
      <c r="K36" s="48">
        <f t="shared" si="1"/>
        <v>0</v>
      </c>
      <c r="L36" s="77">
        <f>'[2]7) Compras y Contratacion'!$Q$156</f>
        <v>44498</v>
      </c>
      <c r="M36" s="78" t="str">
        <f>'[2]7) Compras y Contratacion'!$P$156</f>
        <v>10218470-TR</v>
      </c>
    </row>
    <row r="37" spans="1:13" s="23" customFormat="1" ht="75" x14ac:dyDescent="0.25">
      <c r="A37" s="15">
        <v>23</v>
      </c>
      <c r="B37" s="62">
        <v>44481</v>
      </c>
      <c r="C37" s="15" t="s">
        <v>117</v>
      </c>
      <c r="D37" s="28">
        <v>44474</v>
      </c>
      <c r="E37" s="18" t="s">
        <v>118</v>
      </c>
      <c r="F37" s="62">
        <v>44468</v>
      </c>
      <c r="G37" s="55" t="s">
        <v>119</v>
      </c>
      <c r="H37" s="26" t="s">
        <v>120</v>
      </c>
      <c r="I37" s="45">
        <v>98000</v>
      </c>
      <c r="J37" s="48">
        <v>98000</v>
      </c>
      <c r="K37" s="48">
        <f t="shared" si="1"/>
        <v>0</v>
      </c>
      <c r="L37" s="102" t="s">
        <v>66</v>
      </c>
      <c r="M37" s="102"/>
    </row>
    <row r="38" spans="1:13" s="23" customFormat="1" ht="30" x14ac:dyDescent="0.25">
      <c r="A38" s="15">
        <v>24</v>
      </c>
      <c r="B38" s="62">
        <v>44481</v>
      </c>
      <c r="C38" s="26" t="s">
        <v>121</v>
      </c>
      <c r="D38" s="28">
        <v>44476</v>
      </c>
      <c r="E38" s="18" t="s">
        <v>122</v>
      </c>
      <c r="F38" s="62">
        <v>44470</v>
      </c>
      <c r="G38" s="55" t="s">
        <v>123</v>
      </c>
      <c r="H38" s="26" t="s">
        <v>110</v>
      </c>
      <c r="I38" s="45">
        <v>15009.33</v>
      </c>
      <c r="J38" s="48">
        <v>15009.33</v>
      </c>
      <c r="K38" s="48">
        <f t="shared" si="1"/>
        <v>0</v>
      </c>
      <c r="L38" s="102" t="s">
        <v>66</v>
      </c>
      <c r="M38" s="102"/>
    </row>
    <row r="39" spans="1:13" s="23" customFormat="1" ht="60" x14ac:dyDescent="0.25">
      <c r="A39" s="15">
        <v>25</v>
      </c>
      <c r="B39" s="62">
        <v>44481</v>
      </c>
      <c r="C39" s="15" t="s">
        <v>51</v>
      </c>
      <c r="D39" s="28">
        <v>44470</v>
      </c>
      <c r="E39" s="18" t="s">
        <v>124</v>
      </c>
      <c r="F39" s="62"/>
      <c r="G39" s="55"/>
      <c r="H39" s="26" t="s">
        <v>125</v>
      </c>
      <c r="I39" s="45">
        <v>1656.48</v>
      </c>
      <c r="J39" s="48">
        <v>1656.48</v>
      </c>
      <c r="K39" s="48">
        <f t="shared" si="1"/>
        <v>0</v>
      </c>
      <c r="L39" s="102" t="s">
        <v>66</v>
      </c>
      <c r="M39" s="102"/>
    </row>
    <row r="40" spans="1:13" s="23" customFormat="1" ht="75" x14ac:dyDescent="0.25">
      <c r="A40" s="15">
        <v>26</v>
      </c>
      <c r="B40" s="62">
        <v>44481</v>
      </c>
      <c r="C40" s="15" t="s">
        <v>52</v>
      </c>
      <c r="D40" s="28">
        <v>44454</v>
      </c>
      <c r="E40" s="18" t="s">
        <v>126</v>
      </c>
      <c r="F40" s="62"/>
      <c r="G40" s="55"/>
      <c r="H40" s="26" t="s">
        <v>127</v>
      </c>
      <c r="I40" s="45">
        <v>11764.5</v>
      </c>
      <c r="J40" s="48">
        <v>11764.5</v>
      </c>
      <c r="K40" s="48">
        <f t="shared" si="1"/>
        <v>0</v>
      </c>
      <c r="L40" s="102" t="s">
        <v>66</v>
      </c>
      <c r="M40" s="102"/>
    </row>
    <row r="41" spans="1:13" s="23" customFormat="1" ht="45" x14ac:dyDescent="0.25">
      <c r="A41" s="15">
        <v>27</v>
      </c>
      <c r="B41" s="62">
        <v>44482</v>
      </c>
      <c r="C41" s="15" t="s">
        <v>128</v>
      </c>
      <c r="D41" s="28">
        <v>44445</v>
      </c>
      <c r="E41" s="18" t="s">
        <v>129</v>
      </c>
      <c r="F41" s="62">
        <v>44474</v>
      </c>
      <c r="G41" s="55" t="s">
        <v>130</v>
      </c>
      <c r="H41" s="26" t="s">
        <v>131</v>
      </c>
      <c r="I41" s="45">
        <v>18408</v>
      </c>
      <c r="J41" s="48">
        <v>18408</v>
      </c>
      <c r="K41" s="48">
        <f t="shared" si="1"/>
        <v>0</v>
      </c>
      <c r="L41" s="102" t="s">
        <v>66</v>
      </c>
      <c r="M41" s="102"/>
    </row>
    <row r="42" spans="1:13" s="23" customFormat="1" ht="30" x14ac:dyDescent="0.25">
      <c r="A42" s="15">
        <v>28</v>
      </c>
      <c r="B42" s="62">
        <v>44482</v>
      </c>
      <c r="C42" s="15" t="s">
        <v>132</v>
      </c>
      <c r="D42" s="28">
        <v>44480</v>
      </c>
      <c r="E42" s="18" t="s">
        <v>133</v>
      </c>
      <c r="F42" s="62">
        <v>44480</v>
      </c>
      <c r="G42" s="55" t="s">
        <v>134</v>
      </c>
      <c r="H42" s="26" t="s">
        <v>135</v>
      </c>
      <c r="I42" s="45">
        <v>100099.4</v>
      </c>
      <c r="J42" s="48">
        <v>100099.4</v>
      </c>
      <c r="K42" s="48">
        <f t="shared" si="1"/>
        <v>0</v>
      </c>
      <c r="L42" s="102" t="s">
        <v>66</v>
      </c>
      <c r="M42" s="102"/>
    </row>
    <row r="43" spans="1:13" s="23" customFormat="1" ht="90" x14ac:dyDescent="0.25">
      <c r="A43" s="15">
        <v>29</v>
      </c>
      <c r="B43" s="62">
        <v>44482</v>
      </c>
      <c r="C43" s="15" t="s">
        <v>128</v>
      </c>
      <c r="D43" s="28">
        <v>44475</v>
      </c>
      <c r="E43" s="18" t="s">
        <v>136</v>
      </c>
      <c r="F43" s="62">
        <v>44462</v>
      </c>
      <c r="G43" s="55" t="s">
        <v>137</v>
      </c>
      <c r="H43" s="26" t="s">
        <v>106</v>
      </c>
      <c r="I43" s="45">
        <v>73679.199999999997</v>
      </c>
      <c r="J43" s="48">
        <v>73679.199999999997</v>
      </c>
      <c r="K43" s="48">
        <f t="shared" si="1"/>
        <v>0</v>
      </c>
      <c r="L43" s="102" t="s">
        <v>66</v>
      </c>
      <c r="M43" s="102"/>
    </row>
    <row r="44" spans="1:13" s="23" customFormat="1" ht="90" x14ac:dyDescent="0.25">
      <c r="A44" s="15">
        <v>30</v>
      </c>
      <c r="B44" s="62">
        <v>44482</v>
      </c>
      <c r="C44" s="15" t="s">
        <v>49</v>
      </c>
      <c r="D44" s="28">
        <v>44473</v>
      </c>
      <c r="E44" s="18" t="s">
        <v>138</v>
      </c>
      <c r="F44" s="62">
        <v>44462</v>
      </c>
      <c r="G44" s="55" t="s">
        <v>139</v>
      </c>
      <c r="H44" s="26" t="s">
        <v>140</v>
      </c>
      <c r="I44" s="45">
        <v>5369</v>
      </c>
      <c r="J44" s="48">
        <v>5369</v>
      </c>
      <c r="K44" s="48">
        <f t="shared" si="1"/>
        <v>0</v>
      </c>
      <c r="L44" s="102" t="s">
        <v>66</v>
      </c>
      <c r="M44" s="102"/>
    </row>
    <row r="45" spans="1:13" s="23" customFormat="1" ht="75" x14ac:dyDescent="0.25">
      <c r="A45" s="15">
        <v>31</v>
      </c>
      <c r="B45" s="62">
        <v>44482</v>
      </c>
      <c r="C45" s="15" t="s">
        <v>141</v>
      </c>
      <c r="D45" s="28">
        <v>44473</v>
      </c>
      <c r="E45" s="18" t="s">
        <v>142</v>
      </c>
      <c r="F45" s="62">
        <v>44469</v>
      </c>
      <c r="G45" s="55" t="s">
        <v>143</v>
      </c>
      <c r="H45" s="26" t="s">
        <v>120</v>
      </c>
      <c r="I45" s="45">
        <v>106875</v>
      </c>
      <c r="J45" s="48">
        <v>106875</v>
      </c>
      <c r="K45" s="48">
        <f t="shared" si="1"/>
        <v>0</v>
      </c>
      <c r="L45" s="102" t="s">
        <v>66</v>
      </c>
      <c r="M45" s="102"/>
    </row>
    <row r="46" spans="1:13" s="23" customFormat="1" ht="45" x14ac:dyDescent="0.25">
      <c r="A46" s="15">
        <v>32</v>
      </c>
      <c r="B46" s="62">
        <v>44482</v>
      </c>
      <c r="C46" s="15" t="s">
        <v>54</v>
      </c>
      <c r="D46" s="28">
        <v>44481</v>
      </c>
      <c r="E46" s="18" t="s">
        <v>55</v>
      </c>
      <c r="F46" s="62"/>
      <c r="G46" s="55"/>
      <c r="H46" s="47" t="s">
        <v>144</v>
      </c>
      <c r="I46" s="45">
        <v>44000</v>
      </c>
      <c r="J46" s="48">
        <v>44000</v>
      </c>
      <c r="K46" s="48">
        <f t="shared" si="1"/>
        <v>0</v>
      </c>
      <c r="L46" s="102" t="s">
        <v>66</v>
      </c>
      <c r="M46" s="102"/>
    </row>
    <row r="47" spans="1:13" s="23" customFormat="1" ht="45" x14ac:dyDescent="0.25">
      <c r="A47" s="15">
        <v>33</v>
      </c>
      <c r="B47" s="62">
        <v>44483</v>
      </c>
      <c r="C47" s="15" t="s">
        <v>53</v>
      </c>
      <c r="D47" s="28">
        <v>44477</v>
      </c>
      <c r="E47" s="18" t="s">
        <v>145</v>
      </c>
      <c r="F47" s="62">
        <v>44476</v>
      </c>
      <c r="G47" s="55" t="s">
        <v>146</v>
      </c>
      <c r="H47" s="26" t="s">
        <v>147</v>
      </c>
      <c r="I47" s="45">
        <v>19352</v>
      </c>
      <c r="J47" s="48">
        <v>19352</v>
      </c>
      <c r="K47" s="48">
        <f t="shared" si="1"/>
        <v>0</v>
      </c>
      <c r="L47" s="102" t="s">
        <v>66</v>
      </c>
      <c r="M47" s="102"/>
    </row>
    <row r="48" spans="1:13" s="23" customFormat="1" ht="29.25" customHeight="1" x14ac:dyDescent="0.25">
      <c r="A48" s="15">
        <v>34</v>
      </c>
      <c r="B48" s="62">
        <v>44483</v>
      </c>
      <c r="C48" s="15" t="s">
        <v>53</v>
      </c>
      <c r="D48" s="28">
        <v>44477</v>
      </c>
      <c r="E48" s="18" t="s">
        <v>148</v>
      </c>
      <c r="F48" s="62">
        <v>44476</v>
      </c>
      <c r="G48" s="55" t="s">
        <v>149</v>
      </c>
      <c r="H48" s="26" t="s">
        <v>150</v>
      </c>
      <c r="I48" s="45">
        <v>53808</v>
      </c>
      <c r="J48" s="48">
        <v>53808</v>
      </c>
      <c r="K48" s="48">
        <f t="shared" si="1"/>
        <v>0</v>
      </c>
      <c r="L48" s="102" t="s">
        <v>66</v>
      </c>
      <c r="M48" s="102"/>
    </row>
    <row r="49" spans="1:13" s="23" customFormat="1" ht="75" x14ac:dyDescent="0.25">
      <c r="A49" s="15">
        <v>35</v>
      </c>
      <c r="B49" s="62">
        <v>44484</v>
      </c>
      <c r="C49" s="15" t="s">
        <v>51</v>
      </c>
      <c r="D49" s="28">
        <v>44470</v>
      </c>
      <c r="E49" s="18" t="s">
        <v>151</v>
      </c>
      <c r="F49" s="62"/>
      <c r="G49" s="55"/>
      <c r="H49" s="26" t="s">
        <v>152</v>
      </c>
      <c r="I49" s="45">
        <v>22493.8</v>
      </c>
      <c r="J49" s="48">
        <v>22493.8</v>
      </c>
      <c r="K49" s="48">
        <f t="shared" si="1"/>
        <v>0</v>
      </c>
      <c r="L49" s="102" t="s">
        <v>66</v>
      </c>
      <c r="M49" s="102"/>
    </row>
    <row r="50" spans="1:13" s="23" customFormat="1" ht="15.75" customHeight="1" x14ac:dyDescent="0.25">
      <c r="A50" s="15">
        <v>36</v>
      </c>
      <c r="B50" s="62">
        <v>44490</v>
      </c>
      <c r="C50" s="15" t="s">
        <v>72</v>
      </c>
      <c r="D50" s="28">
        <v>44488</v>
      </c>
      <c r="E50" s="18" t="s">
        <v>153</v>
      </c>
      <c r="F50" s="62">
        <v>44456</v>
      </c>
      <c r="G50" s="55" t="s">
        <v>154</v>
      </c>
      <c r="H50" s="26" t="s">
        <v>155</v>
      </c>
      <c r="I50" s="45">
        <v>36981.11</v>
      </c>
      <c r="J50" s="48">
        <v>36981.11</v>
      </c>
      <c r="K50" s="48">
        <f t="shared" si="1"/>
        <v>0</v>
      </c>
      <c r="L50" s="102" t="s">
        <v>66</v>
      </c>
      <c r="M50" s="102"/>
    </row>
    <row r="51" spans="1:13" s="23" customFormat="1" ht="45" x14ac:dyDescent="0.25">
      <c r="A51" s="15">
        <v>37</v>
      </c>
      <c r="B51" s="62">
        <v>44490</v>
      </c>
      <c r="C51" s="15" t="s">
        <v>156</v>
      </c>
      <c r="D51" s="29" t="s">
        <v>157</v>
      </c>
      <c r="E51" s="30" t="s">
        <v>158</v>
      </c>
      <c r="F51" s="62">
        <v>44460</v>
      </c>
      <c r="G51" s="55" t="s">
        <v>159</v>
      </c>
      <c r="H51" s="26" t="s">
        <v>160</v>
      </c>
      <c r="I51" s="45">
        <v>9899.9599999999991</v>
      </c>
      <c r="J51" s="48">
        <v>9899.9599999999991</v>
      </c>
      <c r="K51" s="48">
        <f t="shared" si="1"/>
        <v>0</v>
      </c>
      <c r="L51" s="90" t="s">
        <v>161</v>
      </c>
      <c r="M51" s="90"/>
    </row>
    <row r="52" spans="1:13" s="23" customFormat="1" ht="30" x14ac:dyDescent="0.25">
      <c r="A52" s="15">
        <v>38</v>
      </c>
      <c r="B52" s="62">
        <v>44490</v>
      </c>
      <c r="C52" s="15" t="s">
        <v>67</v>
      </c>
      <c r="D52" s="28">
        <v>44488</v>
      </c>
      <c r="E52" s="18" t="s">
        <v>162</v>
      </c>
      <c r="F52" s="62">
        <v>44477</v>
      </c>
      <c r="G52" s="55" t="s">
        <v>163</v>
      </c>
      <c r="H52" s="26" t="s">
        <v>164</v>
      </c>
      <c r="I52" s="45">
        <v>101214.2</v>
      </c>
      <c r="J52" s="48">
        <v>101214.2</v>
      </c>
      <c r="K52" s="48">
        <f t="shared" si="1"/>
        <v>0</v>
      </c>
      <c r="L52" s="102" t="s">
        <v>66</v>
      </c>
      <c r="M52" s="102"/>
    </row>
    <row r="53" spans="1:13" s="23" customFormat="1" ht="45" x14ac:dyDescent="0.25">
      <c r="A53" s="15">
        <v>39</v>
      </c>
      <c r="B53" s="62">
        <v>44491</v>
      </c>
      <c r="C53" s="15" t="s">
        <v>73</v>
      </c>
      <c r="D53" s="28">
        <v>44468</v>
      </c>
      <c r="E53" s="18" t="s">
        <v>165</v>
      </c>
      <c r="F53" s="62">
        <v>44466</v>
      </c>
      <c r="G53" s="58" t="s">
        <v>166</v>
      </c>
      <c r="H53" s="26" t="s">
        <v>167</v>
      </c>
      <c r="I53" s="45">
        <v>4667930</v>
      </c>
      <c r="J53" s="48">
        <v>4667930</v>
      </c>
      <c r="K53" s="48">
        <f t="shared" si="1"/>
        <v>0</v>
      </c>
      <c r="L53" s="102" t="s">
        <v>66</v>
      </c>
      <c r="M53" s="102"/>
    </row>
    <row r="54" spans="1:13" s="23" customFormat="1" ht="120" x14ac:dyDescent="0.25">
      <c r="A54" s="15">
        <v>40</v>
      </c>
      <c r="B54" s="62">
        <v>44494</v>
      </c>
      <c r="C54" s="15" t="s">
        <v>168</v>
      </c>
      <c r="D54" s="28">
        <v>44487</v>
      </c>
      <c r="E54" s="18" t="s">
        <v>169</v>
      </c>
      <c r="F54" s="62">
        <v>44461</v>
      </c>
      <c r="G54" s="55" t="s">
        <v>170</v>
      </c>
      <c r="H54" s="26" t="s">
        <v>171</v>
      </c>
      <c r="I54" s="45">
        <v>402772</v>
      </c>
      <c r="J54" s="48">
        <v>402772</v>
      </c>
      <c r="K54" s="48">
        <f t="shared" si="1"/>
        <v>0</v>
      </c>
      <c r="L54" s="102" t="s">
        <v>66</v>
      </c>
      <c r="M54" s="102"/>
    </row>
    <row r="55" spans="1:13" s="23" customFormat="1" ht="60" x14ac:dyDescent="0.25">
      <c r="A55" s="15">
        <v>41</v>
      </c>
      <c r="B55" s="62">
        <v>44494</v>
      </c>
      <c r="C55" s="15" t="s">
        <v>168</v>
      </c>
      <c r="D55" s="28">
        <v>44487</v>
      </c>
      <c r="E55" s="18" t="s">
        <v>172</v>
      </c>
      <c r="F55" s="62">
        <v>44470</v>
      </c>
      <c r="G55" s="55" t="s">
        <v>173</v>
      </c>
      <c r="H55" s="26" t="s">
        <v>174</v>
      </c>
      <c r="I55" s="45">
        <v>93952</v>
      </c>
      <c r="J55" s="48">
        <v>93952</v>
      </c>
      <c r="K55" s="48">
        <f t="shared" si="1"/>
        <v>0</v>
      </c>
      <c r="L55" s="102" t="s">
        <v>66</v>
      </c>
      <c r="M55" s="102"/>
    </row>
    <row r="56" spans="1:13" s="23" customFormat="1" ht="30" x14ac:dyDescent="0.25">
      <c r="A56" s="15">
        <v>42</v>
      </c>
      <c r="B56" s="62">
        <v>44494</v>
      </c>
      <c r="C56" s="15" t="s">
        <v>175</v>
      </c>
      <c r="D56" s="28">
        <v>44489</v>
      </c>
      <c r="E56" s="18" t="s">
        <v>176</v>
      </c>
      <c r="F56" s="62">
        <v>44487</v>
      </c>
      <c r="G56" s="55" t="s">
        <v>177</v>
      </c>
      <c r="H56" s="26" t="s">
        <v>178</v>
      </c>
      <c r="I56" s="45">
        <v>10384</v>
      </c>
      <c r="J56" s="48">
        <v>10384</v>
      </c>
      <c r="K56" s="48">
        <f t="shared" si="1"/>
        <v>0</v>
      </c>
      <c r="L56" s="77">
        <v>44495</v>
      </c>
      <c r="M56" s="78" t="s">
        <v>179</v>
      </c>
    </row>
    <row r="57" spans="1:13" s="23" customFormat="1" ht="45" x14ac:dyDescent="0.25">
      <c r="A57" s="15">
        <v>43</v>
      </c>
      <c r="B57" s="62">
        <v>44495</v>
      </c>
      <c r="C57" s="15" t="s">
        <v>73</v>
      </c>
      <c r="D57" s="28">
        <v>44489</v>
      </c>
      <c r="E57" s="18" t="s">
        <v>180</v>
      </c>
      <c r="F57" s="62">
        <v>44488</v>
      </c>
      <c r="G57" s="55" t="s">
        <v>181</v>
      </c>
      <c r="H57" s="26" t="s">
        <v>182</v>
      </c>
      <c r="I57" s="45">
        <v>83542.28</v>
      </c>
      <c r="J57" s="48">
        <v>83542.28</v>
      </c>
      <c r="K57" s="48">
        <f t="shared" si="1"/>
        <v>0</v>
      </c>
      <c r="L57" s="102" t="s">
        <v>66</v>
      </c>
      <c r="M57" s="102"/>
    </row>
    <row r="58" spans="1:13" s="23" customFormat="1" ht="60" x14ac:dyDescent="0.25">
      <c r="A58" s="15">
        <v>44</v>
      </c>
      <c r="B58" s="62">
        <v>44495</v>
      </c>
      <c r="C58" s="15" t="s">
        <v>183</v>
      </c>
      <c r="D58" s="28">
        <v>44490</v>
      </c>
      <c r="E58" s="18" t="s">
        <v>184</v>
      </c>
      <c r="F58" s="62">
        <v>44391</v>
      </c>
      <c r="G58" s="58" t="s">
        <v>185</v>
      </c>
      <c r="H58" s="26" t="s">
        <v>186</v>
      </c>
      <c r="I58" s="45">
        <v>3641621.51</v>
      </c>
      <c r="J58" s="48">
        <v>3641621.51</v>
      </c>
      <c r="K58" s="48">
        <f t="shared" si="1"/>
        <v>0</v>
      </c>
      <c r="L58" s="102" t="s">
        <v>66</v>
      </c>
      <c r="M58" s="102"/>
    </row>
    <row r="59" spans="1:13" s="23" customFormat="1" ht="30" x14ac:dyDescent="0.25">
      <c r="A59" s="15">
        <v>45</v>
      </c>
      <c r="B59" s="62">
        <v>44495</v>
      </c>
      <c r="C59" s="15" t="s">
        <v>187</v>
      </c>
      <c r="D59" s="28">
        <v>44494</v>
      </c>
      <c r="E59" s="18" t="s">
        <v>188</v>
      </c>
      <c r="F59" s="62">
        <v>44470</v>
      </c>
      <c r="G59" s="55" t="s">
        <v>189</v>
      </c>
      <c r="H59" s="26" t="s">
        <v>110</v>
      </c>
      <c r="I59" s="45">
        <v>33900.03</v>
      </c>
      <c r="J59" s="48">
        <v>33900.03</v>
      </c>
      <c r="K59" s="48"/>
      <c r="L59" s="102" t="s">
        <v>66</v>
      </c>
      <c r="M59" s="102"/>
    </row>
    <row r="60" spans="1:13" s="23" customFormat="1" ht="30" x14ac:dyDescent="0.25">
      <c r="A60" s="15">
        <v>46</v>
      </c>
      <c r="B60" s="62">
        <v>44499</v>
      </c>
      <c r="C60" s="15" t="s">
        <v>202</v>
      </c>
      <c r="D60" s="28">
        <v>44488</v>
      </c>
      <c r="E60" s="18" t="s">
        <v>201</v>
      </c>
      <c r="F60" s="62">
        <v>44475</v>
      </c>
      <c r="G60" s="55" t="s">
        <v>203</v>
      </c>
      <c r="H60" s="26" t="s">
        <v>204</v>
      </c>
      <c r="I60" s="45">
        <v>378308.8</v>
      </c>
      <c r="J60" s="48">
        <v>378308.8</v>
      </c>
      <c r="K60" s="48"/>
      <c r="L60" s="79"/>
      <c r="M60" s="79"/>
    </row>
    <row r="61" spans="1:13" ht="30" x14ac:dyDescent="0.25">
      <c r="A61" s="15">
        <v>47</v>
      </c>
      <c r="B61" s="46">
        <v>44499</v>
      </c>
      <c r="C61" s="24" t="str">
        <f>'[1]DEUDA ADM.  (2)'!$C$57</f>
        <v>DELTA COMERCIAL, S.A.</v>
      </c>
      <c r="D61" s="59">
        <v>44496</v>
      </c>
      <c r="E61" s="57" t="s">
        <v>209</v>
      </c>
      <c r="F61" s="59">
        <v>44496</v>
      </c>
      <c r="G61" s="60" t="s">
        <v>210</v>
      </c>
      <c r="H61" s="26" t="s">
        <v>211</v>
      </c>
      <c r="I61" s="45">
        <v>17442.849999999999</v>
      </c>
      <c r="J61" s="48">
        <v>17442.849999999999</v>
      </c>
      <c r="K61" s="48">
        <f>I61-J61</f>
        <v>0</v>
      </c>
      <c r="L61" s="24"/>
      <c r="M61" s="24"/>
    </row>
    <row r="62" spans="1:13" ht="45" x14ac:dyDescent="0.25">
      <c r="A62" s="15">
        <v>48</v>
      </c>
      <c r="B62" s="46">
        <v>44499</v>
      </c>
      <c r="C62" s="24" t="str">
        <f>'[1]DEUDA ADM.  (2)'!$C$58</f>
        <v>EXPRESS SERVICIOS LOGISTICOS ESLOGIST,EIRL</v>
      </c>
      <c r="D62" s="59">
        <v>44496</v>
      </c>
      <c r="E62" s="57" t="s">
        <v>212</v>
      </c>
      <c r="F62" s="59">
        <v>44494</v>
      </c>
      <c r="G62" s="60" t="s">
        <v>213</v>
      </c>
      <c r="H62" s="26" t="s">
        <v>214</v>
      </c>
      <c r="I62" s="45">
        <v>62540</v>
      </c>
      <c r="J62" s="48">
        <v>62540</v>
      </c>
      <c r="K62" s="48">
        <f>I62-J62</f>
        <v>0</v>
      </c>
      <c r="L62" s="24"/>
      <c r="M62" s="24"/>
    </row>
    <row r="63" spans="1:13" s="23" customFormat="1" ht="60" x14ac:dyDescent="0.25">
      <c r="A63" s="81">
        <v>50</v>
      </c>
      <c r="B63" s="62">
        <v>44499</v>
      </c>
      <c r="C63" s="15" t="s">
        <v>205</v>
      </c>
      <c r="D63" s="28">
        <v>44495</v>
      </c>
      <c r="E63" s="30" t="s">
        <v>206</v>
      </c>
      <c r="F63" s="62">
        <v>44466</v>
      </c>
      <c r="G63" s="76" t="s">
        <v>207</v>
      </c>
      <c r="H63" s="26" t="s">
        <v>208</v>
      </c>
      <c r="I63" s="45">
        <v>2011074</v>
      </c>
      <c r="J63" s="48">
        <v>2011074</v>
      </c>
      <c r="K63" s="45"/>
      <c r="L63" s="48">
        <f>I63-J63</f>
        <v>0</v>
      </c>
      <c r="M63" s="15"/>
    </row>
    <row r="64" spans="1:13" s="39" customFormat="1" x14ac:dyDescent="0.25">
      <c r="A64" s="15"/>
      <c r="B64" s="46"/>
      <c r="C64" s="24"/>
      <c r="D64" s="59"/>
      <c r="E64" s="57"/>
      <c r="F64" s="59"/>
      <c r="G64" s="60"/>
      <c r="H64" s="26"/>
      <c r="I64" s="50">
        <f>SUM(I13:I63)</f>
        <v>25839721.600000005</v>
      </c>
      <c r="J64" s="50">
        <f>SUM(J13:J63)</f>
        <v>20696745.470000003</v>
      </c>
      <c r="K64" s="50">
        <f>SUM(K13:K63)</f>
        <v>5142976.13</v>
      </c>
      <c r="L64" s="24"/>
      <c r="M64" s="24"/>
    </row>
    <row r="65" spans="1:14" x14ac:dyDescent="0.25">
      <c r="C65" s="39"/>
      <c r="D65" s="40"/>
      <c r="E65" s="41"/>
      <c r="F65" s="40"/>
      <c r="G65" s="42"/>
      <c r="H65" s="1"/>
      <c r="J65" s="43"/>
      <c r="K65" s="43"/>
      <c r="L65" s="44"/>
    </row>
    <row r="66" spans="1:14" x14ac:dyDescent="0.25">
      <c r="C66" s="39"/>
      <c r="D66" s="40"/>
      <c r="E66" s="41"/>
      <c r="F66" s="40"/>
      <c r="G66" s="42"/>
      <c r="H66" s="1"/>
      <c r="I66" s="44"/>
      <c r="J66" s="43"/>
      <c r="K66" s="43"/>
      <c r="L66" s="103"/>
      <c r="M66" s="103"/>
    </row>
    <row r="67" spans="1:14" x14ac:dyDescent="0.25">
      <c r="C67" s="39"/>
      <c r="D67" s="40"/>
      <c r="E67" s="41"/>
      <c r="F67" s="40"/>
      <c r="G67" s="42"/>
      <c r="H67" s="1"/>
      <c r="I67" s="44"/>
      <c r="J67" s="43"/>
      <c r="K67" s="43"/>
    </row>
    <row r="68" spans="1:14" x14ac:dyDescent="0.25">
      <c r="C68" s="39"/>
      <c r="D68" s="40"/>
      <c r="E68" s="41"/>
      <c r="F68" s="40"/>
      <c r="G68" s="42"/>
      <c r="H68" s="1"/>
      <c r="I68" s="44"/>
      <c r="J68" s="43"/>
      <c r="K68" s="43"/>
    </row>
    <row r="69" spans="1:14" x14ac:dyDescent="0.25">
      <c r="C69" s="39"/>
      <c r="D69" s="40"/>
      <c r="E69" s="41"/>
      <c r="F69" s="40"/>
      <c r="G69" s="42"/>
      <c r="H69" s="1"/>
      <c r="I69" s="44"/>
      <c r="J69" s="43"/>
      <c r="K69" s="43"/>
    </row>
    <row r="70" spans="1:14" x14ac:dyDescent="0.25">
      <c r="C70" s="39"/>
      <c r="D70" s="40"/>
      <c r="E70" s="41"/>
      <c r="F70" s="40"/>
      <c r="G70" s="42"/>
      <c r="H70" s="1"/>
      <c r="I70" s="44"/>
      <c r="J70" s="43"/>
      <c r="K70" s="43"/>
    </row>
    <row r="71" spans="1:14" x14ac:dyDescent="0.25">
      <c r="C71" s="39"/>
      <c r="D71" s="40"/>
      <c r="E71" s="41"/>
      <c r="F71" s="40"/>
      <c r="G71" s="42"/>
      <c r="H71" s="1"/>
      <c r="I71" s="44"/>
      <c r="J71" s="43"/>
      <c r="K71" s="43"/>
    </row>
    <row r="72" spans="1:14" x14ac:dyDescent="0.25">
      <c r="C72" s="39"/>
      <c r="D72" s="40"/>
      <c r="E72" s="41"/>
      <c r="F72" s="40"/>
      <c r="G72" s="42"/>
      <c r="H72" s="1"/>
      <c r="I72" s="44"/>
      <c r="J72" s="43"/>
      <c r="K72" s="43"/>
    </row>
    <row r="73" spans="1:14" x14ac:dyDescent="0.25">
      <c r="C73" s="39"/>
      <c r="D73" s="40"/>
      <c r="E73" s="41"/>
      <c r="F73" s="40"/>
      <c r="G73" s="42"/>
      <c r="H73" s="1"/>
      <c r="I73" s="44"/>
      <c r="J73" s="43"/>
      <c r="K73" s="43"/>
    </row>
    <row r="74" spans="1:14" s="14" customFormat="1" x14ac:dyDescent="0.25">
      <c r="A74" s="1"/>
      <c r="B74" s="2"/>
      <c r="C74"/>
      <c r="D74" s="11"/>
      <c r="E74" s="32"/>
      <c r="F74" s="11"/>
      <c r="G74" s="31"/>
      <c r="H74" s="23"/>
      <c r="I74" s="33"/>
      <c r="L74"/>
      <c r="M74"/>
      <c r="N74"/>
    </row>
    <row r="75" spans="1:14" s="14" customFormat="1" ht="20.25" customHeight="1" x14ac:dyDescent="0.35">
      <c r="A75" s="1"/>
      <c r="B75" s="2"/>
      <c r="C75" s="34" t="s">
        <v>56</v>
      </c>
      <c r="D75" s="37"/>
      <c r="E75" s="85" t="s">
        <v>57</v>
      </c>
      <c r="F75" s="85"/>
      <c r="G75" s="53"/>
      <c r="H75" s="54" t="s">
        <v>58</v>
      </c>
      <c r="I75" s="33"/>
      <c r="L75"/>
      <c r="M75"/>
      <c r="N75"/>
    </row>
    <row r="76" spans="1:14" s="14" customFormat="1" ht="15.75" x14ac:dyDescent="0.25">
      <c r="A76" s="1"/>
      <c r="B76" s="2"/>
      <c r="C76" s="35" t="s">
        <v>59</v>
      </c>
      <c r="D76" s="38"/>
      <c r="E76" s="84" t="s">
        <v>60</v>
      </c>
      <c r="F76" s="84"/>
      <c r="G76" s="31"/>
      <c r="H76" s="36" t="s">
        <v>61</v>
      </c>
      <c r="I76" s="33"/>
      <c r="L76"/>
      <c r="M76"/>
      <c r="N76"/>
    </row>
    <row r="77" spans="1:14" s="14" customFormat="1" ht="15.75" customHeight="1" x14ac:dyDescent="0.25">
      <c r="A77" s="1"/>
      <c r="B77" s="2"/>
      <c r="C77" s="35" t="s">
        <v>62</v>
      </c>
      <c r="D77" s="38"/>
      <c r="E77" s="84" t="s">
        <v>63</v>
      </c>
      <c r="F77" s="84"/>
      <c r="G77" s="31"/>
      <c r="H77" s="36" t="s">
        <v>64</v>
      </c>
      <c r="I77" s="33"/>
      <c r="L77"/>
      <c r="M77"/>
      <c r="N77"/>
    </row>
    <row r="78" spans="1:14" s="14" customFormat="1" x14ac:dyDescent="0.25">
      <c r="A78" s="1"/>
      <c r="B78" s="2"/>
      <c r="C78"/>
      <c r="D78" s="11"/>
      <c r="E78" s="32"/>
      <c r="F78" s="11"/>
      <c r="G78" s="31"/>
      <c r="H78" s="23"/>
      <c r="I78" s="33"/>
      <c r="L78"/>
      <c r="M78"/>
      <c r="N78"/>
    </row>
    <row r="79" spans="1:14" s="14" customFormat="1" x14ac:dyDescent="0.25">
      <c r="A79" s="1"/>
      <c r="B79" s="2"/>
      <c r="C79"/>
      <c r="D79" s="11"/>
      <c r="E79" s="32"/>
      <c r="F79" s="11"/>
      <c r="G79" s="31"/>
      <c r="H79" s="23"/>
      <c r="I79" s="33"/>
      <c r="L79"/>
      <c r="M79"/>
      <c r="N79"/>
    </row>
    <row r="80" spans="1:14" s="14" customFormat="1" x14ac:dyDescent="0.25">
      <c r="A80" s="1"/>
      <c r="B80" s="2"/>
      <c r="C80"/>
      <c r="D80" s="11"/>
      <c r="E80" s="32"/>
      <c r="F80" s="11"/>
      <c r="G80" s="31"/>
      <c r="H80" s="23"/>
      <c r="I80" s="33"/>
      <c r="L80"/>
      <c r="M80"/>
      <c r="N80"/>
    </row>
    <row r="81" spans="1:14" s="14" customFormat="1" x14ac:dyDescent="0.25">
      <c r="A81" s="1"/>
      <c r="B81" s="2"/>
      <c r="C81"/>
      <c r="D81" s="11"/>
      <c r="E81" s="32"/>
      <c r="F81" s="11"/>
      <c r="G81" s="31"/>
      <c r="H81" s="23"/>
      <c r="I81" s="33"/>
      <c r="L81"/>
      <c r="M81"/>
      <c r="N81"/>
    </row>
    <row r="82" spans="1:14" s="14" customFormat="1" x14ac:dyDescent="0.25">
      <c r="A82" s="1"/>
      <c r="B82" s="2"/>
      <c r="C82"/>
      <c r="D82" s="11"/>
      <c r="E82" s="32"/>
      <c r="F82" s="11"/>
      <c r="G82" s="31"/>
      <c r="H82" s="23"/>
      <c r="I82" s="33"/>
      <c r="L82"/>
      <c r="M82"/>
      <c r="N82"/>
    </row>
    <row r="83" spans="1:14" s="14" customFormat="1" x14ac:dyDescent="0.25">
      <c r="A83" s="1"/>
      <c r="B83" s="2"/>
      <c r="C83"/>
      <c r="D83" s="11"/>
      <c r="E83" s="32"/>
      <c r="F83" s="11"/>
      <c r="G83" s="31"/>
      <c r="H83" s="23"/>
      <c r="I83" s="33"/>
      <c r="L83"/>
      <c r="M83"/>
      <c r="N83"/>
    </row>
    <row r="84" spans="1:14" s="14" customFormat="1" x14ac:dyDescent="0.25">
      <c r="A84" s="1"/>
      <c r="B84" s="2"/>
      <c r="C84"/>
      <c r="D84" s="11"/>
      <c r="E84" s="32"/>
      <c r="F84" s="11"/>
      <c r="G84" s="31"/>
      <c r="H84" s="23"/>
      <c r="I84" s="33"/>
      <c r="L84"/>
      <c r="M84"/>
      <c r="N84"/>
    </row>
    <row r="85" spans="1:14" s="14" customFormat="1" x14ac:dyDescent="0.25">
      <c r="A85" s="1"/>
      <c r="B85" s="2"/>
      <c r="C85"/>
      <c r="D85" s="11"/>
      <c r="E85" s="32"/>
      <c r="F85" s="51"/>
      <c r="G85" s="52"/>
      <c r="H85" s="23"/>
      <c r="I85" s="33"/>
      <c r="L85"/>
      <c r="M85"/>
      <c r="N85"/>
    </row>
    <row r="87" spans="1:14" s="14" customFormat="1" x14ac:dyDescent="0.25">
      <c r="A87" s="1"/>
      <c r="B87" s="2"/>
      <c r="C87"/>
      <c r="D87" s="27"/>
      <c r="E87" s="25"/>
      <c r="F87" s="11"/>
      <c r="G87" s="31"/>
      <c r="H87" s="23"/>
      <c r="I87" s="33"/>
      <c r="L87"/>
      <c r="M87"/>
      <c r="N87"/>
    </row>
    <row r="88" spans="1:14" s="14" customFormat="1" x14ac:dyDescent="0.25">
      <c r="A88" s="1"/>
      <c r="B88" s="2"/>
      <c r="C88"/>
      <c r="D88" s="11"/>
      <c r="E88" s="32"/>
      <c r="F88" s="11"/>
      <c r="G88" s="31"/>
      <c r="H88" s="23"/>
      <c r="I88" s="33"/>
      <c r="L88"/>
      <c r="M88"/>
      <c r="N88"/>
    </row>
    <row r="89" spans="1:14" s="11" customFormat="1" x14ac:dyDescent="0.25">
      <c r="A89" s="1"/>
      <c r="B89" s="2"/>
      <c r="C89"/>
      <c r="G89" s="31"/>
      <c r="H89" s="23"/>
      <c r="I89" s="33"/>
      <c r="J89" s="14"/>
      <c r="K89" s="14"/>
      <c r="L89"/>
      <c r="M89"/>
      <c r="N89"/>
    </row>
    <row r="90" spans="1:14" s="11" customFormat="1" x14ac:dyDescent="0.25">
      <c r="A90" s="1"/>
      <c r="B90" s="2"/>
      <c r="C90"/>
      <c r="G90" s="31"/>
      <c r="H90" s="23"/>
      <c r="I90" s="33"/>
      <c r="J90" s="14"/>
      <c r="K90" s="14"/>
      <c r="L90"/>
      <c r="M90"/>
      <c r="N90"/>
    </row>
    <row r="91" spans="1:14" s="11" customFormat="1" x14ac:dyDescent="0.25">
      <c r="A91" s="1"/>
      <c r="B91" s="2"/>
      <c r="C91"/>
      <c r="E91" s="32"/>
      <c r="G91" s="31"/>
      <c r="H91" s="23"/>
      <c r="I91" s="33"/>
      <c r="J91" s="14"/>
      <c r="K91" s="14"/>
      <c r="L91"/>
      <c r="M91"/>
      <c r="N91"/>
    </row>
    <row r="92" spans="1:14" s="11" customFormat="1" x14ac:dyDescent="0.25">
      <c r="A92" s="1"/>
      <c r="B92" s="2"/>
      <c r="C92"/>
      <c r="G92" s="31"/>
      <c r="H92" s="23"/>
      <c r="I92" s="33"/>
      <c r="J92" s="14"/>
      <c r="K92" s="14"/>
      <c r="L92"/>
      <c r="M92"/>
      <c r="N92"/>
    </row>
    <row r="93" spans="1:14" s="11" customFormat="1" x14ac:dyDescent="0.25">
      <c r="A93" s="1"/>
      <c r="B93" s="2"/>
      <c r="C93"/>
      <c r="E93" s="32"/>
      <c r="G93" s="31"/>
      <c r="H93" s="23"/>
      <c r="I93" s="33"/>
      <c r="J93" s="14"/>
      <c r="K93" s="14"/>
      <c r="L93"/>
      <c r="M93"/>
      <c r="N93"/>
    </row>
  </sheetData>
  <protectedRanges>
    <protectedRange sqref="H75" name="Rango1_3_6_1"/>
    <protectedRange sqref="C75:D75" name="Rango1_4_6_1"/>
    <protectedRange sqref="H48" name="Rango1_3_6_1_4"/>
    <protectedRange sqref="C48:D48" name="Rango1_4_6_1_4"/>
  </protectedRanges>
  <mergeCells count="59">
    <mergeCell ref="L66:M66"/>
    <mergeCell ref="M18:M19"/>
    <mergeCell ref="N18:O19"/>
    <mergeCell ref="H18:H19"/>
    <mergeCell ref="J18:J19"/>
    <mergeCell ref="I18:I19"/>
    <mergeCell ref="K18:K19"/>
    <mergeCell ref="L18:L19"/>
    <mergeCell ref="L59:M59"/>
    <mergeCell ref="L41:M41"/>
    <mergeCell ref="L43:M43"/>
    <mergeCell ref="L44:M44"/>
    <mergeCell ref="L46:M46"/>
    <mergeCell ref="L47:M47"/>
    <mergeCell ref="L48:M48"/>
    <mergeCell ref="L49:M49"/>
    <mergeCell ref="L45:M45"/>
    <mergeCell ref="L55:M55"/>
    <mergeCell ref="L57:M57"/>
    <mergeCell ref="L58:M58"/>
    <mergeCell ref="L40:M40"/>
    <mergeCell ref="L42:M42"/>
    <mergeCell ref="L50:M50"/>
    <mergeCell ref="L51:M51"/>
    <mergeCell ref="L52:M52"/>
    <mergeCell ref="L53:M53"/>
    <mergeCell ref="L54:M54"/>
    <mergeCell ref="L29:M29"/>
    <mergeCell ref="L30:M30"/>
    <mergeCell ref="L37:M37"/>
    <mergeCell ref="L38:M38"/>
    <mergeCell ref="L39:M39"/>
    <mergeCell ref="N15:O15"/>
    <mergeCell ref="B22:B23"/>
    <mergeCell ref="C22:C23"/>
    <mergeCell ref="D22:D23"/>
    <mergeCell ref="E22:E23"/>
    <mergeCell ref="F22:F23"/>
    <mergeCell ref="G22:G23"/>
    <mergeCell ref="H22:H23"/>
    <mergeCell ref="J22:J23"/>
    <mergeCell ref="I22:I23"/>
    <mergeCell ref="K22:K23"/>
    <mergeCell ref="L22:L23"/>
    <mergeCell ref="M22:M23"/>
    <mergeCell ref="N22:O23"/>
    <mergeCell ref="B18:B19"/>
    <mergeCell ref="C18:C19"/>
    <mergeCell ref="A22:A23"/>
    <mergeCell ref="E77:F77"/>
    <mergeCell ref="E75:F75"/>
    <mergeCell ref="E76:F76"/>
    <mergeCell ref="F10:H10"/>
    <mergeCell ref="F11:H11"/>
    <mergeCell ref="A18:A19"/>
    <mergeCell ref="D18:D19"/>
    <mergeCell ref="E18:E19"/>
    <mergeCell ref="F18:F19"/>
    <mergeCell ref="G18:G19"/>
  </mergeCells>
  <printOptions horizontalCentered="1"/>
  <pageMargins left="0" right="0" top="0" bottom="1.08" header="0.31496062992125984" footer="1.1299999999999999"/>
  <pageSetup scale="42" fitToHeight="0" orientation="landscape" r:id="rId1"/>
  <headerFooter>
    <oddFooter>&amp;R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REGISTROS Y PAGOS POVEEDORES </vt:lpstr>
      <vt:lpstr>'REGISTROS Y PAGOS POVEEDORES '!Área_de_impresión</vt:lpstr>
      <vt:lpstr>'REGISTROS Y PAGOS POVEEDORES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cp:lastPrinted>2021-11-05T20:34:29Z</cp:lastPrinted>
  <dcterms:created xsi:type="dcterms:W3CDTF">2021-09-06T16:09:13Z</dcterms:created>
  <dcterms:modified xsi:type="dcterms:W3CDTF">2021-11-08T14:08:54Z</dcterms:modified>
</cp:coreProperties>
</file>