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3\ARCHIVO PAGINA WEB OPTI 2023\1 OPTI ENERO 2023\"/>
    </mc:Choice>
  </mc:AlternateContent>
  <xr:revisionPtr revIDLastSave="0" documentId="13_ncr:1_{66CD0A08-9363-484E-A3FC-6BD0E62060BE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DEUDA PAGADA " sheetId="1" r:id="rId1"/>
  </sheets>
  <definedNames>
    <definedName name="_xlnm._FilterDatabase" localSheetId="0" hidden="1">'DEUDA PAGADA '!$A$11:$Q$89</definedName>
    <definedName name="_xlnm.Print_Area" localSheetId="0">'DEUDA PAGADA '!$A$12:$L$100</definedName>
    <definedName name="_xlnm.Print_Titles" localSheetId="0">'DEUDA PAGADA 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9" i="1" l="1"/>
  <c r="N89" i="1"/>
  <c r="M89" i="1"/>
  <c r="O88" i="1"/>
  <c r="O87" i="1"/>
  <c r="O86" i="1"/>
  <c r="N72" i="1" l="1"/>
  <c r="O85" i="1" l="1"/>
  <c r="O84" i="1"/>
  <c r="O83" i="1" l="1"/>
  <c r="O20" i="1"/>
  <c r="O13" i="1" l="1"/>
  <c r="O14" i="1"/>
  <c r="O15" i="1"/>
  <c r="O16" i="1"/>
  <c r="O17" i="1"/>
  <c r="O18" i="1"/>
  <c r="O19" i="1"/>
  <c r="O21" i="1"/>
  <c r="O22" i="1"/>
  <c r="O23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12" i="1"/>
  <c r="M44" i="1" l="1"/>
  <c r="N43" i="1"/>
  <c r="O43" i="1" s="1"/>
  <c r="N24" i="1"/>
  <c r="O24" i="1" l="1"/>
  <c r="O44" i="1"/>
</calcChain>
</file>

<file path=xl/sharedStrings.xml><?xml version="1.0" encoding="utf-8"?>
<sst xmlns="http://schemas.openxmlformats.org/spreadsheetml/2006/main" count="456" uniqueCount="410">
  <si>
    <t>93/14</t>
  </si>
  <si>
    <t>B1500000350</t>
  </si>
  <si>
    <t>B1500000473</t>
  </si>
  <si>
    <t>Dionicio Félix Castro</t>
  </si>
  <si>
    <t xml:space="preserve">Revisado </t>
  </si>
  <si>
    <t>Autorizado por</t>
  </si>
  <si>
    <t>Enc. Depto. Adm. y Financiero</t>
  </si>
  <si>
    <t>TOTAL RD$</t>
  </si>
  <si>
    <t>00120/2022</t>
  </si>
  <si>
    <t>Para registrar adquisición de botellones de agua de 5 galones y fardo de botellitas para uso en la institución.</t>
  </si>
  <si>
    <t>00084/2022</t>
  </si>
  <si>
    <t>MINISTERIO DE HACIENDA</t>
  </si>
  <si>
    <t>DIRECCIÓN GENERAL DE CONTABILIDAD GUBERNAMENTAL</t>
  </si>
  <si>
    <t>Registros y pagos proveedores</t>
  </si>
  <si>
    <t>00005/2021</t>
  </si>
  <si>
    <t>00205/2022</t>
  </si>
  <si>
    <t>00193/2022</t>
  </si>
  <si>
    <t>Multiservicis Generales</t>
  </si>
  <si>
    <t>ITCORP Gongloss, SRL.</t>
  </si>
  <si>
    <t>Grupo Astro, SRL</t>
  </si>
  <si>
    <t>Catering 2000, SRL.</t>
  </si>
  <si>
    <t>Agua Crystal, S.A.</t>
  </si>
  <si>
    <t>All Office Solutions TS, SRL.</t>
  </si>
  <si>
    <t>Centro Automotriz REMESA</t>
  </si>
  <si>
    <t>FR Multiservicios, SRL.</t>
  </si>
  <si>
    <t>No.</t>
  </si>
  <si>
    <t>Fecha O/C</t>
  </si>
  <si>
    <t>Descripción</t>
  </si>
  <si>
    <t>Monto Facturado Pendiente Pagar</t>
  </si>
  <si>
    <t>NAS, EIRL.</t>
  </si>
  <si>
    <t>00012/2022</t>
  </si>
  <si>
    <t>Empresa Distribuidora de Electricidad del Este, S.A.</t>
  </si>
  <si>
    <t>Tekknowlogic Dominicana, SRL</t>
  </si>
  <si>
    <t>B1500000691</t>
  </si>
  <si>
    <t>00344/2022</t>
  </si>
  <si>
    <t>Para registrar suministro e impresiones de ejemplares de metodología de costo, banner y Folders, para ser utilizado en el panel metodología de Costo en la Institución.</t>
  </si>
  <si>
    <t>00317/2022</t>
  </si>
  <si>
    <t>B1500000152</t>
  </si>
  <si>
    <t>00327/2022</t>
  </si>
  <si>
    <t>Para registrar servicios de capacitaciones en normas ISO, Software y Derecho para colaboradores de diversas áreas de esta institución. Según o/c no. 00327/2022 d/f 24/11/2022</t>
  </si>
  <si>
    <t>B1500000129</t>
  </si>
  <si>
    <t>00326/2022</t>
  </si>
  <si>
    <t>Para registrar servicios de capacitaciones en normas ISO, Software y Derecho para colaboradores de diversas áreas de esta institución. Según o/c no. 00326/2022 d/f 24/11/2022</t>
  </si>
  <si>
    <t>01/11/2022 01/12/2022</t>
  </si>
  <si>
    <t>B1500025216 B1500025566</t>
  </si>
  <si>
    <t>Para registrar diferencia asumida por la institución correspondiente a empleados con planes complementarios, mediante la poliza no. 30-95-201981 Seguro de Salud Local, correspondiente al período 01/11/ 2022 y 01/12/2022.</t>
  </si>
  <si>
    <t>07/12/202</t>
  </si>
  <si>
    <t>B1500000944</t>
  </si>
  <si>
    <t>00290/2022</t>
  </si>
  <si>
    <t>Para registrar servicio de reparación y mantenimiento general, para la planta eléctrica ONAN. Según o/c no. 00290 d/f 02/11/2022.</t>
  </si>
  <si>
    <t>B1500000162</t>
  </si>
  <si>
    <t>00325/2022</t>
  </si>
  <si>
    <t>Para registrar servicio de capacitaciones en normas ISO, software y Derecho para colaboradores de diversas áreas de esta institución. Según o/c no. 00325/2022 d/f 24/11/2022</t>
  </si>
  <si>
    <t>B1500000945</t>
  </si>
  <si>
    <t>00314/2022</t>
  </si>
  <si>
    <t>Para registrar reparación de radiador de la planta eléctrica ONAN de la institución. Según o/c no. 00314/2022 d/f 16/11/2022</t>
  </si>
  <si>
    <t>B1500000010</t>
  </si>
  <si>
    <t>00328/2022</t>
  </si>
  <si>
    <t>Para registrar servicios de capacitaciones en normas ISO, Software y Derecho para colaboradores de diversas áreas de esta institución. Seún o/c no. 00328/2022 d/f 24/11/2022</t>
  </si>
  <si>
    <t>B1500000080</t>
  </si>
  <si>
    <t>00382/2022</t>
  </si>
  <si>
    <t>Para registrar renovación de licencias informáticas para uso de esta institución. Según o/c no. 00382/2022 d/f 08/12/2022</t>
  </si>
  <si>
    <t>CTAV, SRL</t>
  </si>
  <si>
    <t>B1500000365</t>
  </si>
  <si>
    <t>00333/2022</t>
  </si>
  <si>
    <t>B1500006069</t>
  </si>
  <si>
    <t>00342/2022</t>
  </si>
  <si>
    <t>Para registrar suministro e impresiones de separadores, para ser utilizado en el acto de lanzamiento del nuevo plan de cuentas Contables(PCC)  en la institución. Según o/c no. 00342 d/f 28/11/2022.</t>
  </si>
  <si>
    <t>B1500001118</t>
  </si>
  <si>
    <t>00352/2022</t>
  </si>
  <si>
    <t>Para registrar adquisicion de materiales de limpieza para uso en la institución. Según o/c no. 00352/2022</t>
  </si>
  <si>
    <t>B1500001135</t>
  </si>
  <si>
    <t>00195/2022</t>
  </si>
  <si>
    <t>Para registrar capacitaciones windows server 2019, system center operation manager y veeam availability suite para el departamento de tecnología de la institución. Según o/c no. 00195 d/f 24/08/2022.</t>
  </si>
  <si>
    <t>B1500000782</t>
  </si>
  <si>
    <t>00334/2022</t>
  </si>
  <si>
    <t>Para registrar adquisición de mobiliarios de oficinas para uso en la institucion. Según o/c no. 00334 d/f 25/11/2022.</t>
  </si>
  <si>
    <t>00368/2022</t>
  </si>
  <si>
    <t>Para registrar adquisición de café y azúcar para uso en la institución. Dirigido a MIPYME. Según o/c no. 00368 d/f 05/12/2022</t>
  </si>
  <si>
    <t>B1500000001</t>
  </si>
  <si>
    <t>00228/2022</t>
  </si>
  <si>
    <t>Para registrar servicios de asistencias técnicas para Revisión y Fortalecimiento de los Instrumentos Normativos para los Activos Corrientes, alineados a las Normas Internacionales de Contabilidad para el Sector Público NICSPS, y Fortalecimiento Guías y Manuales Contables, alineados a las Normas Internacionales de Contabilidad para el Sector Público NICSPS, financiados con fondos de la Unión Europea a través del PROGEF. Según o/c no. 00228/2022 d/f 22/09/2022.</t>
  </si>
  <si>
    <t>CONT.0011</t>
  </si>
  <si>
    <t>Para registrar adquisición de (4) computadoras Dell Optiplex 7000, (31) monitores Dell 24-P2422H, (5) monitores Dell 32 Curved Gaming S3222DMG, (29) computadoras Dell OPTIPEX 5000, y(1) MAC STUDIO , para la institución, financiado con Fondos de la Unión Europea a través del PROGEF. Según contrato no.0011 d/f 14/10/2022</t>
  </si>
  <si>
    <t>B1500000194</t>
  </si>
  <si>
    <t>00315/2022</t>
  </si>
  <si>
    <t>SITCORP, SRL</t>
  </si>
  <si>
    <t>B1500000236</t>
  </si>
  <si>
    <t>00051/2022</t>
  </si>
  <si>
    <t>Para registrar servicio migracion de la infraestructura a Windows Server, Skipe for Business y Exchange. Según o/c no. 00051 d/f 21/03/2022</t>
  </si>
  <si>
    <t>B1500000136</t>
  </si>
  <si>
    <t>00351/2022</t>
  </si>
  <si>
    <t>Para registrar suministro e instalación de cristal para el departamento jurídico de esta institución. Según o/c no. 00351/2022 d/f 30/11/2022</t>
  </si>
  <si>
    <t>B1500000138</t>
  </si>
  <si>
    <t>00356/2022</t>
  </si>
  <si>
    <t>Para registrar adquisicion de tóner para uso en la institución , dirigido a MIPYMES. Según o/c no. 00356/2022 d/f 30/11/2022</t>
  </si>
  <si>
    <t>B1500000813</t>
  </si>
  <si>
    <t>00377/2022</t>
  </si>
  <si>
    <t>Para registrar servicio de alquiler de varios articulos para uso en la institución de las metas y competencias para el modelo de socialización y fortalecimiento del trabajo social de la institución. Según o/c no. 00377/2022 d/f 06/12/2022.</t>
  </si>
  <si>
    <t>B1500000419</t>
  </si>
  <si>
    <t>00285/2022</t>
  </si>
  <si>
    <t>Para registrar suministro e impresiones de artículos varios para la oficina de acceso a la información (OAI). Dirigido a MIPYMES. Según c/c no. 00285/2022 d/f 01/11/2022</t>
  </si>
  <si>
    <t>B1500000005</t>
  </si>
  <si>
    <t>CONT. 0007/2022</t>
  </si>
  <si>
    <t>Para registrar avance de remodelacion de diveras áreas de la institución. Según cont. No.0007/2022 d/f 16/09/2022</t>
  </si>
  <si>
    <t>B1500000614</t>
  </si>
  <si>
    <t>00353/2022</t>
  </si>
  <si>
    <t>Para registrar adquisicion material de limpieza para uso en la institucion dirigido a mipymes. Según o/c no. 00353 d/f 30/11/2022</t>
  </si>
  <si>
    <t>B1500006088</t>
  </si>
  <si>
    <t>00361/2022</t>
  </si>
  <si>
    <t>Para registrarsuministro e impresiones de agendas 2023 con logo y personalizada para los colaboradores de la institución. Según o/c no. 00361 d/f 01/12/2022</t>
  </si>
  <si>
    <t>B1500000130</t>
  </si>
  <si>
    <t>00323/2022</t>
  </si>
  <si>
    <t>Para registrar servicios de capacitacion sobre projet management profesional (pmp), para colaboradores de esta institución. Según o/c no. 00323 d/f 21/11/2022</t>
  </si>
  <si>
    <t>B1500000207</t>
  </si>
  <si>
    <t>00348/2022</t>
  </si>
  <si>
    <t>Para registrar adquisicion de material gastable para uso en las institución. Dirigido a mipymes. Según o/c no. 00348 d/f 30/11/2022</t>
  </si>
  <si>
    <t>B1500000259</t>
  </si>
  <si>
    <t>00392/2022</t>
  </si>
  <si>
    <t>Para registrar refrigerio para la presentación de las metas y competencias para el modelo de socialización y fortalecimiento del trabajo social de la institución. Según o/c 00392 d/f 12/12/2022.</t>
  </si>
  <si>
    <t>B1500001371</t>
  </si>
  <si>
    <t>00345/2022</t>
  </si>
  <si>
    <t>Para registrar aquisición de materiales gastable para uso en la institución dirigido a MIPYMES.</t>
  </si>
  <si>
    <t>B1500000260</t>
  </si>
  <si>
    <t>00378/2022</t>
  </si>
  <si>
    <t>Para registrar servicio de alquiler de varios artículos para uso en la presentacion de las metas y competencias para el modelo de socializacion y fortalecimiento del trabajo social de la institución. Según o/c no. 00378 d/f 06/12/2022</t>
  </si>
  <si>
    <t>B1500000081</t>
  </si>
  <si>
    <t>00383/2022</t>
  </si>
  <si>
    <t>Para registrar renovación de licencias informáticas para uso de esta institución. Según o/c no. 00383/2022 d/f 08/12/2022</t>
  </si>
  <si>
    <t>B1500000017</t>
  </si>
  <si>
    <t>00376/2022</t>
  </si>
  <si>
    <t>Para registrar servicio de alquiler de varios artículos para uso en la presentacion de las metas y competencias para el modelo de socializacion y fortalecimiento del trabajo social de la institución. Según o/c no. 00376 d/f 06/12/2022</t>
  </si>
  <si>
    <t>B1500000741</t>
  </si>
  <si>
    <t>Para registrar adquisición de neumáticos para autobús de 30 pasajero , propiedad de esta institución. Según o/c no. 00395 d/f 15/12/2022</t>
  </si>
  <si>
    <t>B1500000915</t>
  </si>
  <si>
    <t>00379/2022</t>
  </si>
  <si>
    <t>Para registrar adquisición de neumáticos  para varios vehículos de esta institución. Según o/c no. 00379 d/f 07/12/2022</t>
  </si>
  <si>
    <t>B1500001529</t>
  </si>
  <si>
    <t>Para registrar adquisición de equipos y accesorios informáticos para uso en esta institución. Según o/c no. 00388 d/f 12/12/2022</t>
  </si>
  <si>
    <t>B1500000140</t>
  </si>
  <si>
    <t>B1500000139</t>
  </si>
  <si>
    <t>00385/2022</t>
  </si>
  <si>
    <t>Para registrar adquisicion e instalacion de cortinas tipo zebra en diversas areas de la institución. Según o/c 00385 d/f 08/12/2022</t>
  </si>
  <si>
    <t>B1500000142</t>
  </si>
  <si>
    <t>Para registrar adquisicion sillas y counter para ser utilizados en la institución. Según o/c 00375 d/f 06/12/2022.</t>
  </si>
  <si>
    <t>00273/2022</t>
  </si>
  <si>
    <t>Para registrar adquisición de botellones de agua de 5 galones y fardo de botellitas para uso en la institución. Según o/c  No. 00273 d/f 19/10/2022.</t>
  </si>
  <si>
    <t>B1500004733</t>
  </si>
  <si>
    <t>Para registrar adquisición de impresoras multifuncional, para uso de la institución, financiado con fondos de la Unión Europea a traves del PROGEF. Según o/c no. 00365 d/f 02/12/2022</t>
  </si>
  <si>
    <t>B1500006103</t>
  </si>
  <si>
    <t>Para registrar suministro e impresión de ejemplares de la memoria anual 2022 de la institución. Según o/c no. 00386 d/f 09/12/2022</t>
  </si>
  <si>
    <t>B1500000248</t>
  </si>
  <si>
    <t>00384/2022</t>
  </si>
  <si>
    <t>Para registrar renovación de licencias informáticas para uso de la institición. Según o/c no. 00384 d/f 08/12/2022</t>
  </si>
  <si>
    <t>21/11/20022</t>
  </si>
  <si>
    <t>B1500001182</t>
  </si>
  <si>
    <t>00312/2022</t>
  </si>
  <si>
    <t>B1500000050</t>
  </si>
  <si>
    <t>Para registrar adquisición de material gastable para uso en la institución dirigido a MIPYMES. Según o/c no. 00349/2022 d/f 30/11/2022</t>
  </si>
  <si>
    <t>B1500000326</t>
  </si>
  <si>
    <t>Para registrar adquisición de limpieza para uso en la institución dirigido a MIPYMES.</t>
  </si>
  <si>
    <t>B1500000028</t>
  </si>
  <si>
    <t>CONT.0013/2022</t>
  </si>
  <si>
    <t>Para registrar almuerzos y cenas para el personal de la institución. Dirigido a MIPYME. Según CONT. No. 0013/2022</t>
  </si>
  <si>
    <t>B1500038687 B1500038900 B1500038849</t>
  </si>
  <si>
    <t>B1500001500</t>
  </si>
  <si>
    <t>Para registrar aquisición de computadoras, monitores, e impresoras para ser utilizados en el proceso de las Normativas Contables (NICSP) en la Institución, financiado con fondos de la Unión Europea a través del PROGEF.</t>
  </si>
  <si>
    <t>B1500001508</t>
  </si>
  <si>
    <t>Para registrar servicio de mantemimiento y/o reparación de impresoras de la institución.</t>
  </si>
  <si>
    <t>B1500042691</t>
  </si>
  <si>
    <t>Para registrar aquisición de equipos y accesorios informáticos para uso en esta institución.</t>
  </si>
  <si>
    <t>B1500243982</t>
  </si>
  <si>
    <t>Para registrar el servicio energia electrica del periodo 18/11/2022 al 19/12/2022.</t>
  </si>
  <si>
    <t>B1500191229 B1500191241 B1500191248</t>
  </si>
  <si>
    <t>B1500003473</t>
  </si>
  <si>
    <t>Para  registrar adquisición  de impresora HP LASERJET, para la institución  financiado con fondos de la unión europea a traves del progef. Según  contrato No. 0012 D/F 14/10/2022</t>
  </si>
  <si>
    <t>00364/2022</t>
  </si>
  <si>
    <t>00366/2022</t>
  </si>
  <si>
    <t>CONT. 0014/2022</t>
  </si>
  <si>
    <t>20/12/202</t>
  </si>
  <si>
    <t>AENOR Dominicana, SRL</t>
  </si>
  <si>
    <t>Banco Central de la República Dominicana</t>
  </si>
  <si>
    <t>Impresos Tres Tintas, SRL</t>
  </si>
  <si>
    <t>Administradora de Riesgos de Salud Humano</t>
  </si>
  <si>
    <t>Electrom, SAS</t>
  </si>
  <si>
    <t>Management Consulting Group, SRL</t>
  </si>
  <si>
    <t>Vidrog Solutions, SRL</t>
  </si>
  <si>
    <t>Multicomputos, SRL.</t>
  </si>
  <si>
    <t>Maris Antonia Mendez Sena</t>
  </si>
  <si>
    <t>Casting Scorpion, SRL</t>
  </si>
  <si>
    <t>Constructora Cruz Muñoz, SRL</t>
  </si>
  <si>
    <t>Sinergy Electrical Group, SRL</t>
  </si>
  <si>
    <t>Maxibodegas EOP del Caribe, SRL</t>
  </si>
  <si>
    <t>Sistemas y Consultoria, SRL</t>
  </si>
  <si>
    <t>Khalicco Investments, SRL</t>
  </si>
  <si>
    <t>Importadora K&amp;G, S.A.S</t>
  </si>
  <si>
    <t xml:space="preserve">Wesolve Tech, SRL </t>
  </si>
  <si>
    <t>Actualidades VD, SRL</t>
  </si>
  <si>
    <t>Comercial Yaelys, SRL</t>
  </si>
  <si>
    <t>Culinary Arts By Elisa, SRL</t>
  </si>
  <si>
    <t>Sigma Petroleum Corp, SAS.</t>
  </si>
  <si>
    <t>Compu-Office Dominicana,SRL</t>
  </si>
  <si>
    <t>16/11/2022 23/11/2022 29/11/2022</t>
  </si>
  <si>
    <t xml:space="preserve">      Preparado por</t>
  </si>
  <si>
    <t xml:space="preserve">       Contadora</t>
  </si>
  <si>
    <t xml:space="preserve">         Mirian Bautista </t>
  </si>
  <si>
    <t>Al 31 de enero 2023</t>
  </si>
  <si>
    <t>CF ASOCIADOS BUSINESS ADVISORY SERVICES, SRL</t>
  </si>
  <si>
    <t>B1500000006</t>
  </si>
  <si>
    <t>00066/2021</t>
  </si>
  <si>
    <t>Para registrar servicio de consultoria para asistencia tecnica en el fortalecimiento del SISANOC, financiado con fondos de la unión europea.</t>
  </si>
  <si>
    <t>0167/2021</t>
  </si>
  <si>
    <t>Adquisición de swich cisco 9200L-4X-E centro de datos de tecnología de la institución, financiado con fondos de la unión europea a traves del PROGEF. Según O/C 00167/2021, D/F 28/10/2021</t>
  </si>
  <si>
    <t>131735096</t>
  </si>
  <si>
    <t>Mejia Prado Pest Control, SRL</t>
  </si>
  <si>
    <t>B1500000330</t>
  </si>
  <si>
    <t>00048/2021</t>
  </si>
  <si>
    <t>Para registrar servicio de fumigación anti-insectos por 6 meses en todas las áreas de la Institución. Dirigida a MIPYME.</t>
  </si>
  <si>
    <t>TR-57627</t>
  </si>
  <si>
    <t>132235632</t>
  </si>
  <si>
    <t>JCGLOW Marketing RD, SRL</t>
  </si>
  <si>
    <t>18/5/2022 15/06/2022 01/09/2022 01/10/2022</t>
  </si>
  <si>
    <t>B1500000009  B1500000012 B1500000013 B1500000014 B1500000015 B1500000016</t>
  </si>
  <si>
    <t>Contratación de servicio de agencia publicitaria para campaña de comunicación institucional en medios digitales. Según O/C 00084/2022 D/F21/4/2022</t>
  </si>
  <si>
    <t>00100576412</t>
  </si>
  <si>
    <t>Manuel del Socorro Pérez García</t>
  </si>
  <si>
    <t>9/9/2022  02/11/2022</t>
  </si>
  <si>
    <t>B1500000020  B1500000022</t>
  </si>
  <si>
    <t>Para registrar Servicios de Notarización de Documentos Legales.</t>
  </si>
  <si>
    <t>12/10/2022  01/11/2022 08/12/2022 10/01/2023</t>
  </si>
  <si>
    <t>B1500001609  B1500001626 B1500001669 B1500001690</t>
  </si>
  <si>
    <t>Para registrar servicio de mantenimiento y/o reparación a vehículos de la institución por seis (6) meses. Según O/C 00205/2022 D/F 7/9/2022</t>
  </si>
  <si>
    <t>TR-57615</t>
  </si>
  <si>
    <t>Industriales Techa, SRL</t>
  </si>
  <si>
    <t>Para registrar servicio de fumigación y exterminación de plagas por 6 meses para las oficinas y areas comunes de la institución. Dirigido a MIPYMES.</t>
  </si>
  <si>
    <t>TR-57628</t>
  </si>
  <si>
    <t>TR-57799</t>
  </si>
  <si>
    <t>Disk Multiservices, SRL</t>
  </si>
  <si>
    <t>06/12/2022 03/01/2023</t>
  </si>
  <si>
    <t>B1500000108 B1500000109</t>
  </si>
  <si>
    <t>Para registrar contratación por seis (6) meses para el servicio de mantenimiento preventivo y correctivo a los equipos de aire acondicionado de la institución. Según O/C No. 00317/2022 D/F 18/11/2022</t>
  </si>
  <si>
    <t>TR-57794</t>
  </si>
  <si>
    <t>Eximedia, SRL</t>
  </si>
  <si>
    <t>TR-57795</t>
  </si>
  <si>
    <t>N/A</t>
  </si>
  <si>
    <t>TR-57803</t>
  </si>
  <si>
    <t>TR-57805 </t>
  </si>
  <si>
    <t>TR-57797</t>
  </si>
  <si>
    <t>TR-57798</t>
  </si>
  <si>
    <t>TR-57804</t>
  </si>
  <si>
    <t>Technet, Soluciones De Redes, SRL</t>
  </si>
  <si>
    <t>TR-57621</t>
  </si>
  <si>
    <t>Para registrar servicios de alquiler pantalla Led Box o Video Wall para ser utilizada en la socialización con las instituciones del gobierno en la UASD. Según o/c no.00333/2022 d/f 25/11/2022.</t>
  </si>
  <si>
    <t>TR-57626</t>
  </si>
  <si>
    <t>TR-57796</t>
  </si>
  <si>
    <t>Prolimdes Comercial, SRL</t>
  </si>
  <si>
    <t>TR-57806</t>
  </si>
  <si>
    <t>TR-57637</t>
  </si>
  <si>
    <t>Flow, SRL</t>
  </si>
  <si>
    <t>TR-42433 </t>
  </si>
  <si>
    <t>Grupo Brizatlántica Del Caribe, SRL.</t>
  </si>
  <si>
    <t>TR-57800</t>
  </si>
  <si>
    <t>00100003052</t>
  </si>
  <si>
    <t>TR-57613</t>
  </si>
  <si>
    <t>9/12/2022 20/01/2023</t>
  </si>
  <si>
    <t>B1500000955 B1500000972</t>
  </si>
  <si>
    <t>Para registrar servicio de mantenimiento por (6) meses al ascensor del edificio de la institucion. Según O/C No.. 00315/2022 D/F 16/11/2022</t>
  </si>
  <si>
    <t>TR-8827</t>
  </si>
  <si>
    <t>Cecomsa, SRL.</t>
  </si>
  <si>
    <t>B1500015382 B1500015457</t>
  </si>
  <si>
    <t>10/1/2023
17/1/2023</t>
  </si>
  <si>
    <t xml:space="preserve">TR-45117
TR-57630 </t>
  </si>
  <si>
    <t>TR-57802</t>
  </si>
  <si>
    <t>Alumtech SRL.</t>
  </si>
  <si>
    <t>TR-57633 </t>
  </si>
  <si>
    <t>FIS Soluciones SRL</t>
  </si>
  <si>
    <t>TR-57635</t>
  </si>
  <si>
    <t>TR-57801 </t>
  </si>
  <si>
    <t>TR-57618</t>
  </si>
  <si>
    <t>TR-57636</t>
  </si>
  <si>
    <t>Supligensa, SRL</t>
  </si>
  <si>
    <t>TR-57612</t>
  </si>
  <si>
    <t>TR-57614</t>
  </si>
  <si>
    <t>TR-57629</t>
  </si>
  <si>
    <t>TR-57641</t>
  </si>
  <si>
    <t>TR-57610</t>
  </si>
  <si>
    <t>TR-57611</t>
  </si>
  <si>
    <t>TR-57616 </t>
  </si>
  <si>
    <t>TR-57639</t>
  </si>
  <si>
    <t>Somos Magia RD. SRL.</t>
  </si>
  <si>
    <t>TR-57624</t>
  </si>
  <si>
    <t xml:space="preserve"> 00395/2022</t>
  </si>
  <si>
    <t>TR-57638</t>
  </si>
  <si>
    <t xml:space="preserve"> 07/12/2022</t>
  </si>
  <si>
    <t>TR-57645</t>
  </si>
  <si>
    <t>Centroxpert STE, SRL</t>
  </si>
  <si>
    <t xml:space="preserve"> 00388/2022</t>
  </si>
  <si>
    <t>TR-57645 </t>
  </si>
  <si>
    <t xml:space="preserve"> 00394/2022</t>
  </si>
  <si>
    <t>Para registrar suministro e instalación de cortinas tipo zebra en el despacho y  salon de  conferencia 5to. piso de la institución. Segun O/C 00394 D/F 15/12/2022.</t>
  </si>
  <si>
    <t>TR-57640</t>
  </si>
  <si>
    <t xml:space="preserve"> 06/12/2022</t>
  </si>
  <si>
    <t xml:space="preserve"> 00375/2022</t>
  </si>
  <si>
    <t>TR-48580 </t>
  </si>
  <si>
    <t>Offitek, SRL.</t>
  </si>
  <si>
    <t xml:space="preserve"> 00365/2022</t>
  </si>
  <si>
    <t>TR-42443</t>
  </si>
  <si>
    <t xml:space="preserve"> 09/12/2022</t>
  </si>
  <si>
    <t>00386/22</t>
  </si>
  <si>
    <t>TR-57623</t>
  </si>
  <si>
    <t>TR-57632</t>
  </si>
  <si>
    <t>Para registrar adquisición de dispensadores de agua fría y caliente para uso en la institución. Sugún o/c No. 00312 d/ 15/11/2022</t>
  </si>
  <si>
    <t>Universum Servicios Múltiples, S.R.L.</t>
  </si>
  <si>
    <t>00349/2022</t>
  </si>
  <si>
    <t>TR-57622</t>
  </si>
  <si>
    <t xml:space="preserve"> 00354/2022</t>
  </si>
  <si>
    <t>TR-57625</t>
  </si>
  <si>
    <t>TR-57619</t>
  </si>
  <si>
    <t>TR-57631</t>
  </si>
  <si>
    <t xml:space="preserve">TR-36296 </t>
  </si>
  <si>
    <t>TR-57642</t>
  </si>
  <si>
    <t>Para registrar adquisición de tickets de combustible para abastecer los vehículos de la institución, según CONT. 0014/2022.</t>
  </si>
  <si>
    <t>TR-57643</t>
  </si>
  <si>
    <t xml:space="preserve">Massulia, SRL </t>
  </si>
  <si>
    <t xml:space="preserve"> 00391/2022</t>
  </si>
  <si>
    <t>TR-36309</t>
  </si>
  <si>
    <t>TR-57644</t>
  </si>
  <si>
    <t>Compañía Dominicana de Teléfonos C Por A - Codetel</t>
  </si>
  <si>
    <t>TR-57646 </t>
  </si>
  <si>
    <t xml:space="preserve"> 0012/2022</t>
  </si>
  <si>
    <t>TR-48777</t>
  </si>
  <si>
    <t>16/01/2023</t>
  </si>
  <si>
    <t>Para registrar el alquiler del estacionamiento de vehículos empleados de la institución, correspondiente al mes de enero 2023.</t>
  </si>
  <si>
    <t>101820217</t>
  </si>
  <si>
    <t>19/01/2023</t>
  </si>
  <si>
    <t>B1500249077</t>
  </si>
  <si>
    <t>Para registrar servicio energia electrica del periodo 19/12/2022 al 19/01/2023.</t>
  </si>
  <si>
    <t>RNC</t>
  </si>
  <si>
    <t>Fecha de Registro</t>
  </si>
  <si>
    <t>Nombre del Acreedor</t>
  </si>
  <si>
    <t>Fecha NCF</t>
  </si>
  <si>
    <t>No. de Factura/ Comprobante</t>
  </si>
  <si>
    <t>Orden de Compra</t>
  </si>
  <si>
    <t>Importe O/C</t>
  </si>
  <si>
    <t xml:space="preserve">Fecha Transferencia y/o Cheque </t>
  </si>
  <si>
    <t xml:space="preserve"> Número Transferencia y/o Cheque </t>
  </si>
  <si>
    <t xml:space="preserve">Débito </t>
  </si>
  <si>
    <t>Crédito</t>
  </si>
  <si>
    <t xml:space="preserve"> Pendiente Facturar Procesos Abiertos </t>
  </si>
  <si>
    <t>20/01/2015</t>
  </si>
  <si>
    <t>130875545</t>
  </si>
  <si>
    <t>RSV Mensajeria, SRL.</t>
  </si>
  <si>
    <t>FT-85</t>
  </si>
  <si>
    <t>Servicio de entrega de comunicaciones al interior del país, según O/C 93/14D/F20/06/2014.</t>
  </si>
  <si>
    <t>23/06/2020 20/07/2020 17/06/2021</t>
  </si>
  <si>
    <t>B1500000048 B1500000052 B1500000175 B1500000273</t>
  </si>
  <si>
    <t>00328/2019</t>
  </si>
  <si>
    <t>Para registrar servicio de contratación  de empresa certificadora para auditoria al sistema de gestión de calidad.</t>
  </si>
  <si>
    <t>00100623172</t>
  </si>
  <si>
    <t>Hildegarde Suarez de Castellanos</t>
  </si>
  <si>
    <t>14/04/2021 05/07/2021 26/07/2021 15/10/2021 30/11/2021</t>
  </si>
  <si>
    <t>B1500000041  B1500000045 B1500000046 B1500000047 B1500000048</t>
  </si>
  <si>
    <t>00004/2021</t>
  </si>
  <si>
    <t>Para registrar pago notarización de contratos.</t>
  </si>
  <si>
    <t>30/06/2021</t>
  </si>
  <si>
    <t>0025/2021</t>
  </si>
  <si>
    <t>Adquisición de café, azúcar y té para uso en la institución, según O/C 00025/2021D/F13/05/2021.</t>
  </si>
  <si>
    <t>Farose Solutions Group, SRL</t>
  </si>
  <si>
    <t>06/07/2021 03/08/2021 07/09/2021 25/10/2021 25/10/2021 08/11/2021 08/11/2021 06/12/2021 05/01/2022</t>
  </si>
  <si>
    <t>B1500000104 B1500000109 B1500000111 B1500000114 B1500000115 B1500000116 B1500000117 B1500000119 B1500000122</t>
  </si>
  <si>
    <t>00056/2021</t>
  </si>
  <si>
    <t>Para registrar servicio de mantenimiento y reparación de aires acondicionados de la institución por 6 meses.</t>
  </si>
  <si>
    <t>O/C abierta</t>
  </si>
  <si>
    <t>Para registrar servicios de lavados sencillos para vehículos de la institución por seis (6) meses. Según 0012/2022 D/F 4/03/2022.</t>
  </si>
  <si>
    <t xml:space="preserve"> 02/11/2022 07/12/2022</t>
  </si>
  <si>
    <t>B1500016932 B1500017140</t>
  </si>
  <si>
    <t>130870381</t>
  </si>
  <si>
    <t>Nu Energy</t>
  </si>
  <si>
    <t>04/01/2023</t>
  </si>
  <si>
    <t>B1500000121</t>
  </si>
  <si>
    <t>00387/2022</t>
  </si>
  <si>
    <t>Para registrar adquisición de equipos y accesorios informáticos para uso en esta institución. Según O/C No. 00387 d/f 12/12/2022</t>
  </si>
  <si>
    <t>130228698</t>
  </si>
  <si>
    <t>01/01/2023</t>
  </si>
  <si>
    <t>B1500003490</t>
  </si>
  <si>
    <t>00358/2022</t>
  </si>
  <si>
    <t>Para registrar Adquisición de tonér para uso en la Instititución dirigido a MIPYMES. Según O/C No. 00358/2022 D/F 30/11/2022</t>
  </si>
  <si>
    <t>B1500000173 B1500000174 B1500000175   B1500000179</t>
  </si>
  <si>
    <t>11/10/2022 01/11/2022 22/11/2022  05/01/2023</t>
  </si>
  <si>
    <t>Seguro Nacional de Salud (SENASA)</t>
  </si>
  <si>
    <t>102017174</t>
  </si>
  <si>
    <t>401516454</t>
  </si>
  <si>
    <t>B1500026444</t>
  </si>
  <si>
    <t>B1500007810</t>
  </si>
  <si>
    <t>Para registrar diferencia asumida por la institución correspondiente a empleados con planes complementarios, mediante la poliza no. 30-95-201981 seguro de salud local, correspondiente al período 01/01/2023 AL 31/01/2023</t>
  </si>
  <si>
    <t>TR-57620 
TR-13938</t>
  </si>
  <si>
    <t>Luz María Del Carmen</t>
  </si>
  <si>
    <t>04/11/2022 09/11/2022 23/11/2022 29/11/2022 07/12/2022 08/12/2022 14/12/2022  20/12/2022 27/12/2022 04/01/2023 12/01/2023 18/01/2023 24/01/2023 27/01/2023</t>
  </si>
  <si>
    <t>B1500038749 B1500038800 B1500039026 B1500039112 B1500039215 B1500039231 B1500039303 B1500039388 B1500039475 B1500040023 B1500040119 B1500040182 B1500040285 B1500040360</t>
  </si>
  <si>
    <t>Auxiliar de Contabilidad</t>
  </si>
  <si>
    <t>28/01/2023   27/01/2023  27/01/2023</t>
  </si>
  <si>
    <t>E450000001082 E450000000657 E450000001972</t>
  </si>
  <si>
    <t>Para registrar pago facturas (cuentas No. 701112578, 718024430, 785819147) Telefonos e Internet correspondientes al mes de diciembre 2022 .</t>
  </si>
  <si>
    <t>Para registrar pago diferencia asumida por la institución de la póliza No. 06492 seguro complementario de empleados durante el periodo 01/01/2023 - 31/01/2023.</t>
  </si>
  <si>
    <t>Para registrar pago facturas (cuentas No. 701112578, 718024430, 785819147) Telefonos e Internet correspondientes al mes de enero 2023.</t>
  </si>
  <si>
    <t>Grupo Diario Libre, S.A</t>
  </si>
  <si>
    <t>101619262</t>
  </si>
  <si>
    <t>B1500002233</t>
  </si>
  <si>
    <t>Para registrar servicios de publicaciones en medios digitales del Concurso Nacional de Investigación en Contabilidad Pública, financiado con fondos de la Unión Europea a través del PROGEF.</t>
  </si>
  <si>
    <t>00371/2022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</si>
</sst>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b/>
      <u/>
      <sz val="14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Border="1"/>
    <xf numFmtId="49" fontId="8" fillId="0" borderId="1" xfId="0" applyNumberFormat="1" applyFont="1" applyFill="1" applyBorder="1"/>
    <xf numFmtId="43" fontId="9" fillId="0" borderId="7" xfId="1" applyFont="1" applyFill="1" applyBorder="1"/>
    <xf numFmtId="43" fontId="9" fillId="0" borderId="8" xfId="1" applyFont="1" applyFill="1" applyBorder="1"/>
    <xf numFmtId="0" fontId="5" fillId="0" borderId="0" xfId="0" applyFont="1" applyBorder="1"/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43" fontId="5" fillId="0" borderId="0" xfId="0" applyNumberFormat="1" applyFont="1" applyBorder="1"/>
    <xf numFmtId="43" fontId="5" fillId="0" borderId="0" xfId="1" applyFont="1" applyBorder="1"/>
    <xf numFmtId="0" fontId="10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2" borderId="2" xfId="2" applyFont="1" applyFill="1" applyBorder="1" applyAlignment="1">
      <alignment horizontal="left" vertical="center" wrapText="1"/>
    </xf>
    <xf numFmtId="0" fontId="7" fillId="2" borderId="3" xfId="2" applyFont="1" applyFill="1" applyBorder="1" applyAlignment="1">
      <alignment horizontal="center" vertical="center" wrapText="1"/>
    </xf>
    <xf numFmtId="14" fontId="7" fillId="2" borderId="3" xfId="2" applyNumberFormat="1" applyFont="1" applyFill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4" fontId="8" fillId="0" borderId="6" xfId="0" applyNumberFormat="1" applyFont="1" applyFill="1" applyBorder="1"/>
    <xf numFmtId="0" fontId="5" fillId="0" borderId="5" xfId="0" applyFont="1" applyFill="1" applyBorder="1" applyAlignment="1">
      <alignment horizontal="left"/>
    </xf>
    <xf numFmtId="0" fontId="8" fillId="0" borderId="6" xfId="0" applyFont="1" applyFill="1" applyBorder="1"/>
    <xf numFmtId="43" fontId="5" fillId="0" borderId="6" xfId="4" applyFont="1" applyFill="1" applyBorder="1"/>
    <xf numFmtId="4" fontId="12" fillId="0" borderId="6" xfId="0" applyNumberFormat="1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164" fontId="12" fillId="0" borderId="1" xfId="0" applyNumberFormat="1" applyFont="1" applyFill="1" applyBorder="1" applyAlignment="1">
      <alignment horizontal="left" vertical="center"/>
    </xf>
    <xf numFmtId="164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6" fillId="0" borderId="0" xfId="0" applyFont="1" applyBorder="1" applyAlignment="1"/>
    <xf numFmtId="43" fontId="5" fillId="0" borderId="0" xfId="1" applyFont="1" applyBorder="1" applyAlignment="1"/>
    <xf numFmtId="0" fontId="8" fillId="0" borderId="0" xfId="0" applyFont="1" applyBorder="1"/>
    <xf numFmtId="4" fontId="5" fillId="0" borderId="0" xfId="0" applyNumberFormat="1" applyFont="1" applyBorder="1"/>
    <xf numFmtId="0" fontId="5" fillId="0" borderId="0" xfId="0" applyFont="1" applyFill="1" applyBorder="1" applyAlignment="1"/>
    <xf numFmtId="4" fontId="6" fillId="0" borderId="7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3" fontId="6" fillId="0" borderId="9" xfId="1" applyFont="1" applyBorder="1" applyAlignment="1">
      <alignment horizontal="right"/>
    </xf>
    <xf numFmtId="43" fontId="6" fillId="0" borderId="7" xfId="1" applyFont="1" applyBorder="1" applyAlignment="1">
      <alignment horizontal="right"/>
    </xf>
  </cellXfs>
  <cellStyles count="5">
    <cellStyle name="Millares" xfId="4" builtinId="3"/>
    <cellStyle name="Millares 2" xfId="3" xr:uid="{00000000-0005-0000-0000-000001000000}"/>
    <cellStyle name="Millares 2 2" xfId="1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923925</xdr:colOff>
      <xdr:row>0</xdr:row>
      <xdr:rowOff>66675</xdr:rowOff>
    </xdr:from>
    <xdr:to>
      <xdr:col>7</xdr:col>
      <xdr:colOff>352425</xdr:colOff>
      <xdr:row>4</xdr:row>
      <xdr:rowOff>63185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0950" y="66675"/>
          <a:ext cx="1619250" cy="1044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8"/>
  <sheetViews>
    <sheetView tabSelected="1" topLeftCell="F10" zoomScaleNormal="100" workbookViewId="0">
      <pane ySplit="2" topLeftCell="A12" activePane="bottomLeft" state="frozen"/>
      <selection activeCell="I10" sqref="I10"/>
      <selection pane="bottomLeft" activeCell="K85" sqref="K85"/>
    </sheetView>
  </sheetViews>
  <sheetFormatPr baseColWidth="10" defaultColWidth="16" defaultRowHeight="14.25" x14ac:dyDescent="0.2"/>
  <cols>
    <col min="1" max="1" width="4.28515625" style="1" bestFit="1" customWidth="1"/>
    <col min="2" max="2" width="15" style="3" customWidth="1"/>
    <col min="3" max="3" width="30.42578125" style="7" customWidth="1"/>
    <col min="4" max="4" width="33.42578125" style="8" customWidth="1"/>
    <col min="5" max="5" width="16.7109375" style="9" bestFit="1" customWidth="1"/>
    <col min="6" max="6" width="17.140625" style="8" customWidth="1"/>
    <col min="7" max="7" width="15.7109375" style="10" bestFit="1" customWidth="1"/>
    <col min="8" max="8" width="19.140625" style="1" bestFit="1" customWidth="1"/>
    <col min="9" max="9" width="63.5703125" style="11" customWidth="1"/>
    <col min="10" max="10" width="15.85546875" style="12" customWidth="1"/>
    <col min="11" max="11" width="17.140625" style="12" customWidth="1"/>
    <col min="12" max="12" width="15.140625" style="12" customWidth="1"/>
    <col min="13" max="16384" width="16" style="7"/>
  </cols>
  <sheetData>
    <row r="3" spans="1:17" ht="27" customHeight="1" x14ac:dyDescent="0.25">
      <c r="C3" s="32"/>
      <c r="D3" s="32"/>
      <c r="F3" s="10"/>
      <c r="H3" s="33"/>
      <c r="I3" s="8"/>
      <c r="J3" s="8"/>
      <c r="K3" s="34"/>
      <c r="L3" s="34"/>
    </row>
    <row r="4" spans="1:17" ht="27" customHeight="1" x14ac:dyDescent="0.25">
      <c r="C4" s="32"/>
      <c r="D4" s="32"/>
      <c r="F4" s="10"/>
      <c r="H4" s="33"/>
      <c r="I4" s="8"/>
      <c r="J4" s="8"/>
      <c r="K4" s="34"/>
      <c r="L4" s="34"/>
    </row>
    <row r="5" spans="1:17" ht="27" customHeight="1" x14ac:dyDescent="0.25">
      <c r="A5" s="45" t="s">
        <v>11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7" ht="15" x14ac:dyDescent="0.25">
      <c r="A6" s="45" t="s">
        <v>12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7" x14ac:dyDescent="0.2">
      <c r="A7" s="46" t="s">
        <v>13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7" x14ac:dyDescent="0.2">
      <c r="A8" s="46" t="s">
        <v>206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7" ht="27" customHeight="1" x14ac:dyDescent="0.2">
      <c r="A9" s="10"/>
      <c r="B9" s="10"/>
      <c r="C9" s="10"/>
      <c r="D9" s="10"/>
      <c r="E9" s="10"/>
      <c r="F9" s="10"/>
      <c r="H9" s="10"/>
      <c r="I9" s="10"/>
      <c r="J9" s="10"/>
      <c r="K9" s="10"/>
      <c r="L9" s="10"/>
    </row>
    <row r="10" spans="1:17" ht="27" customHeight="1" thickBot="1" x14ac:dyDescent="0.3">
      <c r="C10" s="32"/>
      <c r="D10" s="32"/>
      <c r="F10" s="10"/>
      <c r="H10" s="33"/>
      <c r="I10" s="8"/>
      <c r="J10" s="8"/>
      <c r="K10" s="34"/>
      <c r="L10" s="34"/>
    </row>
    <row r="11" spans="1:17" ht="60" x14ac:dyDescent="0.2">
      <c r="A11" s="15" t="s">
        <v>25</v>
      </c>
      <c r="B11" s="16" t="s">
        <v>338</v>
      </c>
      <c r="C11" s="16" t="s">
        <v>337</v>
      </c>
      <c r="D11" s="16" t="s">
        <v>339</v>
      </c>
      <c r="E11" s="16" t="s">
        <v>340</v>
      </c>
      <c r="F11" s="16" t="s">
        <v>341</v>
      </c>
      <c r="G11" s="16" t="s">
        <v>26</v>
      </c>
      <c r="H11" s="16" t="s">
        <v>342</v>
      </c>
      <c r="I11" s="16" t="s">
        <v>27</v>
      </c>
      <c r="J11" s="16" t="s">
        <v>343</v>
      </c>
      <c r="K11" s="17" t="s">
        <v>344</v>
      </c>
      <c r="L11" s="18" t="s">
        <v>345</v>
      </c>
      <c r="M11" s="16" t="s">
        <v>346</v>
      </c>
      <c r="N11" s="16" t="s">
        <v>347</v>
      </c>
      <c r="O11" s="16" t="s">
        <v>28</v>
      </c>
      <c r="P11" s="19" t="s">
        <v>348</v>
      </c>
    </row>
    <row r="12" spans="1:17" s="1" customFormat="1" ht="24" x14ac:dyDescent="0.2">
      <c r="A12" s="20">
        <v>1</v>
      </c>
      <c r="B12" s="28" t="s">
        <v>349</v>
      </c>
      <c r="C12" s="27" t="s">
        <v>350</v>
      </c>
      <c r="D12" s="27" t="s">
        <v>351</v>
      </c>
      <c r="E12" s="28"/>
      <c r="F12" s="27" t="s">
        <v>352</v>
      </c>
      <c r="G12" s="29">
        <v>41810</v>
      </c>
      <c r="H12" s="31" t="s">
        <v>0</v>
      </c>
      <c r="I12" s="27" t="s">
        <v>353</v>
      </c>
      <c r="J12" s="26">
        <v>67760</v>
      </c>
      <c r="K12" s="29"/>
      <c r="L12" s="27"/>
      <c r="M12" s="26">
        <v>0</v>
      </c>
      <c r="N12" s="26">
        <v>67760</v>
      </c>
      <c r="O12" s="26">
        <f>+N12-M12</f>
        <v>67760</v>
      </c>
      <c r="P12" s="21"/>
    </row>
    <row r="13" spans="1:17" s="1" customFormat="1" ht="48" x14ac:dyDescent="0.2">
      <c r="A13" s="22">
        <v>2</v>
      </c>
      <c r="B13" s="28">
        <v>44040</v>
      </c>
      <c r="C13" s="30">
        <v>131815367</v>
      </c>
      <c r="D13" s="27" t="s">
        <v>180</v>
      </c>
      <c r="E13" s="29" t="s">
        <v>354</v>
      </c>
      <c r="F13" s="27" t="s">
        <v>355</v>
      </c>
      <c r="G13" s="29">
        <v>43790</v>
      </c>
      <c r="H13" s="31" t="s">
        <v>356</v>
      </c>
      <c r="I13" s="27" t="s">
        <v>357</v>
      </c>
      <c r="J13" s="26">
        <v>908668.44</v>
      </c>
      <c r="K13" s="29"/>
      <c r="L13" s="27"/>
      <c r="M13" s="26">
        <v>0</v>
      </c>
      <c r="N13" s="26">
        <v>0</v>
      </c>
      <c r="O13" s="26">
        <f t="shared" ref="O13:O76" si="0">+N13-M13</f>
        <v>0</v>
      </c>
      <c r="P13" s="25">
        <v>24903.659999999916</v>
      </c>
      <c r="Q13" s="1" t="s">
        <v>372</v>
      </c>
    </row>
    <row r="14" spans="1:17" s="1" customFormat="1" ht="60" x14ac:dyDescent="0.2">
      <c r="A14" s="22">
        <v>3</v>
      </c>
      <c r="B14" s="28">
        <v>44305</v>
      </c>
      <c r="C14" s="27" t="s">
        <v>358</v>
      </c>
      <c r="D14" s="27" t="s">
        <v>359</v>
      </c>
      <c r="E14" s="29" t="s">
        <v>360</v>
      </c>
      <c r="F14" s="27" t="s">
        <v>361</v>
      </c>
      <c r="G14" s="29">
        <v>44258</v>
      </c>
      <c r="H14" s="31" t="s">
        <v>362</v>
      </c>
      <c r="I14" s="27" t="s">
        <v>363</v>
      </c>
      <c r="J14" s="26">
        <v>354000</v>
      </c>
      <c r="K14" s="29"/>
      <c r="L14" s="27"/>
      <c r="M14" s="26">
        <v>0</v>
      </c>
      <c r="N14" s="26">
        <v>0</v>
      </c>
      <c r="O14" s="26">
        <f t="shared" si="0"/>
        <v>0</v>
      </c>
      <c r="P14" s="25">
        <v>62540</v>
      </c>
      <c r="Q14" s="1" t="s">
        <v>372</v>
      </c>
    </row>
    <row r="15" spans="1:17" s="1" customFormat="1" ht="24" x14ac:dyDescent="0.2">
      <c r="A15" s="20">
        <v>4</v>
      </c>
      <c r="B15" s="28" t="s">
        <v>364</v>
      </c>
      <c r="C15" s="4"/>
      <c r="D15" s="27" t="s">
        <v>17</v>
      </c>
      <c r="E15" s="28"/>
      <c r="F15" s="27" t="s">
        <v>1</v>
      </c>
      <c r="G15" s="29">
        <v>44329</v>
      </c>
      <c r="H15" s="31" t="s">
        <v>365</v>
      </c>
      <c r="I15" s="27" t="s">
        <v>366</v>
      </c>
      <c r="J15" s="26">
        <v>71149.86</v>
      </c>
      <c r="K15" s="29"/>
      <c r="L15" s="27"/>
      <c r="M15" s="26">
        <v>0</v>
      </c>
      <c r="N15" s="26">
        <v>71149.86</v>
      </c>
      <c r="O15" s="26">
        <f t="shared" si="0"/>
        <v>71149.86</v>
      </c>
      <c r="P15" s="25"/>
    </row>
    <row r="16" spans="1:17" s="1" customFormat="1" ht="108" x14ac:dyDescent="0.2">
      <c r="A16" s="20">
        <v>5</v>
      </c>
      <c r="B16" s="28">
        <v>44385</v>
      </c>
      <c r="C16" s="30">
        <v>131861938</v>
      </c>
      <c r="D16" s="27" t="s">
        <v>367</v>
      </c>
      <c r="E16" s="29" t="s">
        <v>368</v>
      </c>
      <c r="F16" s="27" t="s">
        <v>369</v>
      </c>
      <c r="G16" s="29">
        <v>44368</v>
      </c>
      <c r="H16" s="31" t="s">
        <v>370</v>
      </c>
      <c r="I16" s="27" t="s">
        <v>371</v>
      </c>
      <c r="J16" s="26">
        <v>364801.17</v>
      </c>
      <c r="K16" s="29"/>
      <c r="L16" s="27"/>
      <c r="M16" s="26">
        <v>0</v>
      </c>
      <c r="N16" s="26">
        <v>0</v>
      </c>
      <c r="O16" s="26">
        <f t="shared" si="0"/>
        <v>0</v>
      </c>
      <c r="P16" s="25">
        <v>61925.650000000023</v>
      </c>
      <c r="Q16" s="1" t="s">
        <v>372</v>
      </c>
    </row>
    <row r="17" spans="1:17" s="1" customFormat="1" ht="24" x14ac:dyDescent="0.2">
      <c r="A17" s="22">
        <v>6</v>
      </c>
      <c r="B17" s="28">
        <v>44406</v>
      </c>
      <c r="C17" s="30">
        <v>130413381</v>
      </c>
      <c r="D17" s="27" t="s">
        <v>207</v>
      </c>
      <c r="E17" s="29">
        <v>44405</v>
      </c>
      <c r="F17" s="27" t="s">
        <v>208</v>
      </c>
      <c r="G17" s="29">
        <v>44386</v>
      </c>
      <c r="H17" s="31" t="s">
        <v>209</v>
      </c>
      <c r="I17" s="27" t="s">
        <v>210</v>
      </c>
      <c r="J17" s="26">
        <v>405370</v>
      </c>
      <c r="K17" s="29"/>
      <c r="L17" s="27"/>
      <c r="M17" s="26">
        <v>0</v>
      </c>
      <c r="N17" s="26">
        <v>0</v>
      </c>
      <c r="O17" s="26">
        <f t="shared" si="0"/>
        <v>0</v>
      </c>
      <c r="P17" s="25">
        <v>324296</v>
      </c>
      <c r="Q17" s="1" t="s">
        <v>372</v>
      </c>
    </row>
    <row r="18" spans="1:17" s="1" customFormat="1" ht="36" x14ac:dyDescent="0.2">
      <c r="A18" s="22">
        <v>7</v>
      </c>
      <c r="B18" s="28">
        <v>44547</v>
      </c>
      <c r="C18" s="30">
        <v>131189522</v>
      </c>
      <c r="D18" s="27" t="s">
        <v>18</v>
      </c>
      <c r="E18" s="29">
        <v>44538</v>
      </c>
      <c r="F18" s="27" t="s">
        <v>2</v>
      </c>
      <c r="G18" s="29">
        <v>44497</v>
      </c>
      <c r="H18" s="31" t="s">
        <v>211</v>
      </c>
      <c r="I18" s="27" t="s">
        <v>212</v>
      </c>
      <c r="J18" s="26">
        <v>219211</v>
      </c>
      <c r="K18" s="29"/>
      <c r="L18" s="27"/>
      <c r="M18" s="26">
        <v>0</v>
      </c>
      <c r="N18" s="26">
        <v>219211</v>
      </c>
      <c r="O18" s="26">
        <f t="shared" si="0"/>
        <v>219211</v>
      </c>
      <c r="P18" s="25"/>
    </row>
    <row r="19" spans="1:17" s="1" customFormat="1" ht="24" x14ac:dyDescent="0.2">
      <c r="A19" s="20">
        <v>8</v>
      </c>
      <c r="B19" s="28">
        <v>44551</v>
      </c>
      <c r="C19" s="30" t="s">
        <v>213</v>
      </c>
      <c r="D19" s="27" t="s">
        <v>214</v>
      </c>
      <c r="E19" s="29">
        <v>44540</v>
      </c>
      <c r="F19" s="27" t="s">
        <v>215</v>
      </c>
      <c r="G19" s="29">
        <v>44358</v>
      </c>
      <c r="H19" s="31" t="s">
        <v>216</v>
      </c>
      <c r="I19" s="27" t="s">
        <v>217</v>
      </c>
      <c r="J19" s="26">
        <v>56640</v>
      </c>
      <c r="K19" s="29"/>
      <c r="L19" s="27"/>
      <c r="M19" s="26">
        <v>0</v>
      </c>
      <c r="N19" s="26">
        <v>0</v>
      </c>
      <c r="O19" s="26">
        <f t="shared" si="0"/>
        <v>0</v>
      </c>
      <c r="P19" s="25">
        <v>47200</v>
      </c>
      <c r="Q19" s="1" t="s">
        <v>372</v>
      </c>
    </row>
    <row r="20" spans="1:17" s="1" customFormat="1" ht="24" x14ac:dyDescent="0.2">
      <c r="A20" s="20">
        <v>9</v>
      </c>
      <c r="B20" s="28">
        <v>44659</v>
      </c>
      <c r="C20" s="30">
        <v>130171238</v>
      </c>
      <c r="D20" s="27" t="s">
        <v>29</v>
      </c>
      <c r="E20" s="29" t="s">
        <v>374</v>
      </c>
      <c r="F20" s="27" t="s">
        <v>375</v>
      </c>
      <c r="G20" s="29">
        <v>44624</v>
      </c>
      <c r="H20" s="31" t="s">
        <v>30</v>
      </c>
      <c r="I20" s="27" t="s">
        <v>373</v>
      </c>
      <c r="J20" s="26">
        <v>231600</v>
      </c>
      <c r="K20" s="29">
        <v>44943</v>
      </c>
      <c r="L20" s="27" t="s">
        <v>395</v>
      </c>
      <c r="M20" s="26">
        <v>8350</v>
      </c>
      <c r="N20" s="26">
        <v>12350</v>
      </c>
      <c r="O20" s="26">
        <f t="shared" si="0"/>
        <v>4000</v>
      </c>
      <c r="P20" s="25">
        <v>141459.96</v>
      </c>
      <c r="Q20" s="1" t="s">
        <v>372</v>
      </c>
    </row>
    <row r="21" spans="1:17" s="1" customFormat="1" ht="36" x14ac:dyDescent="0.2">
      <c r="A21" s="22">
        <v>10</v>
      </c>
      <c r="B21" s="28">
        <v>44721</v>
      </c>
      <c r="C21" s="30">
        <v>124027812</v>
      </c>
      <c r="D21" s="27" t="s">
        <v>21</v>
      </c>
      <c r="E21" s="29" t="s">
        <v>202</v>
      </c>
      <c r="F21" s="27" t="s">
        <v>164</v>
      </c>
      <c r="G21" s="29">
        <v>44707</v>
      </c>
      <c r="H21" s="31" t="s">
        <v>8</v>
      </c>
      <c r="I21" s="27" t="s">
        <v>9</v>
      </c>
      <c r="J21" s="26">
        <v>164000</v>
      </c>
      <c r="K21" s="29">
        <v>44943</v>
      </c>
      <c r="L21" s="27" t="s">
        <v>218</v>
      </c>
      <c r="M21" s="26">
        <v>13810</v>
      </c>
      <c r="N21" s="26">
        <v>13810</v>
      </c>
      <c r="O21" s="26">
        <f t="shared" si="0"/>
        <v>0</v>
      </c>
      <c r="P21" s="25">
        <v>13840</v>
      </c>
      <c r="Q21" s="1" t="s">
        <v>372</v>
      </c>
    </row>
    <row r="22" spans="1:17" s="1" customFormat="1" ht="72" x14ac:dyDescent="0.2">
      <c r="A22" s="22">
        <v>11</v>
      </c>
      <c r="B22" s="28">
        <v>44734</v>
      </c>
      <c r="C22" s="30" t="s">
        <v>219</v>
      </c>
      <c r="D22" s="27" t="s">
        <v>220</v>
      </c>
      <c r="E22" s="29" t="s">
        <v>221</v>
      </c>
      <c r="F22" s="27" t="s">
        <v>222</v>
      </c>
      <c r="G22" s="29">
        <v>44672</v>
      </c>
      <c r="H22" s="31" t="s">
        <v>10</v>
      </c>
      <c r="I22" s="27" t="s">
        <v>223</v>
      </c>
      <c r="J22" s="26">
        <v>367110.99</v>
      </c>
      <c r="K22" s="29"/>
      <c r="L22" s="27"/>
      <c r="M22" s="26">
        <v>0</v>
      </c>
      <c r="N22" s="26">
        <v>45887.839999999997</v>
      </c>
      <c r="O22" s="26">
        <f t="shared" si="0"/>
        <v>45887.839999999997</v>
      </c>
      <c r="P22" s="25">
        <v>91783.949999999953</v>
      </c>
      <c r="Q22" s="1" t="s">
        <v>372</v>
      </c>
    </row>
    <row r="23" spans="1:17" s="1" customFormat="1" ht="24" x14ac:dyDescent="0.2">
      <c r="A23" s="20">
        <v>12</v>
      </c>
      <c r="B23" s="28">
        <v>44830</v>
      </c>
      <c r="C23" s="30" t="s">
        <v>224</v>
      </c>
      <c r="D23" s="27" t="s">
        <v>225</v>
      </c>
      <c r="E23" s="29" t="s">
        <v>226</v>
      </c>
      <c r="F23" s="27" t="s">
        <v>227</v>
      </c>
      <c r="G23" s="29">
        <v>44258</v>
      </c>
      <c r="H23" s="31" t="s">
        <v>14</v>
      </c>
      <c r="I23" s="27" t="s">
        <v>228</v>
      </c>
      <c r="J23" s="26">
        <v>283200</v>
      </c>
      <c r="K23" s="29"/>
      <c r="L23" s="27"/>
      <c r="M23" s="26">
        <v>0</v>
      </c>
      <c r="N23" s="26">
        <v>0</v>
      </c>
      <c r="O23" s="26">
        <f t="shared" si="0"/>
        <v>0</v>
      </c>
      <c r="P23" s="25">
        <v>171100</v>
      </c>
      <c r="Q23" s="1" t="s">
        <v>372</v>
      </c>
    </row>
    <row r="24" spans="1:17" s="1" customFormat="1" ht="48" x14ac:dyDescent="0.2">
      <c r="A24" s="20">
        <v>13</v>
      </c>
      <c r="B24" s="28">
        <v>44848</v>
      </c>
      <c r="C24" s="30">
        <v>101602211</v>
      </c>
      <c r="D24" s="27" t="s">
        <v>23</v>
      </c>
      <c r="E24" s="29" t="s">
        <v>229</v>
      </c>
      <c r="F24" s="27" t="s">
        <v>230</v>
      </c>
      <c r="G24" s="29">
        <v>44811</v>
      </c>
      <c r="H24" s="31" t="s">
        <v>15</v>
      </c>
      <c r="I24" s="27" t="s">
        <v>231</v>
      </c>
      <c r="J24" s="26">
        <v>1100000</v>
      </c>
      <c r="K24" s="29">
        <v>44943</v>
      </c>
      <c r="L24" s="27" t="s">
        <v>232</v>
      </c>
      <c r="M24" s="26">
        <v>259110.3</v>
      </c>
      <c r="N24" s="26">
        <f>259110.3+340648.3</f>
        <v>599758.6</v>
      </c>
      <c r="O24" s="26">
        <f t="shared" si="0"/>
        <v>340648.3</v>
      </c>
      <c r="P24" s="25">
        <v>209094.10000000009</v>
      </c>
      <c r="Q24" s="1" t="s">
        <v>372</v>
      </c>
    </row>
    <row r="25" spans="1:17" s="1" customFormat="1" ht="48" x14ac:dyDescent="0.2">
      <c r="A25" s="22">
        <v>14</v>
      </c>
      <c r="B25" s="28">
        <v>44860</v>
      </c>
      <c r="C25" s="30">
        <v>132072804</v>
      </c>
      <c r="D25" s="27" t="s">
        <v>233</v>
      </c>
      <c r="E25" s="29" t="s">
        <v>388</v>
      </c>
      <c r="F25" s="27" t="s">
        <v>387</v>
      </c>
      <c r="G25" s="29">
        <v>44796</v>
      </c>
      <c r="H25" s="31" t="s">
        <v>16</v>
      </c>
      <c r="I25" s="27" t="s">
        <v>234</v>
      </c>
      <c r="J25" s="26">
        <v>42480</v>
      </c>
      <c r="K25" s="29">
        <v>44943</v>
      </c>
      <c r="L25" s="27" t="s">
        <v>235</v>
      </c>
      <c r="M25" s="26">
        <v>10620</v>
      </c>
      <c r="N25" s="26">
        <v>15930</v>
      </c>
      <c r="O25" s="26">
        <f t="shared" si="0"/>
        <v>5310</v>
      </c>
      <c r="P25" s="25">
        <v>21240</v>
      </c>
      <c r="Q25" s="1" t="s">
        <v>372</v>
      </c>
    </row>
    <row r="26" spans="1:17" s="1" customFormat="1" ht="36" x14ac:dyDescent="0.2">
      <c r="A26" s="22">
        <v>15</v>
      </c>
      <c r="B26" s="28">
        <v>44903</v>
      </c>
      <c r="C26" s="30">
        <v>131242529</v>
      </c>
      <c r="D26" s="27" t="s">
        <v>182</v>
      </c>
      <c r="E26" s="29">
        <v>44901</v>
      </c>
      <c r="F26" s="27" t="s">
        <v>33</v>
      </c>
      <c r="G26" s="29">
        <v>44894</v>
      </c>
      <c r="H26" s="31" t="s">
        <v>34</v>
      </c>
      <c r="I26" s="27" t="s">
        <v>35</v>
      </c>
      <c r="J26" s="26">
        <v>58705</v>
      </c>
      <c r="K26" s="29">
        <v>44944</v>
      </c>
      <c r="L26" s="27" t="s">
        <v>236</v>
      </c>
      <c r="M26" s="26">
        <v>58705</v>
      </c>
      <c r="N26" s="26">
        <v>58705</v>
      </c>
      <c r="O26" s="26">
        <f t="shared" si="0"/>
        <v>0</v>
      </c>
      <c r="P26" s="25"/>
    </row>
    <row r="27" spans="1:17" s="1" customFormat="1" ht="36" x14ac:dyDescent="0.2">
      <c r="A27" s="20">
        <v>16</v>
      </c>
      <c r="B27" s="28">
        <v>44903</v>
      </c>
      <c r="C27" s="30">
        <v>131517994</v>
      </c>
      <c r="D27" s="27" t="s">
        <v>237</v>
      </c>
      <c r="E27" s="29" t="s">
        <v>238</v>
      </c>
      <c r="F27" s="27" t="s">
        <v>239</v>
      </c>
      <c r="G27" s="29">
        <v>44883</v>
      </c>
      <c r="H27" s="31" t="s">
        <v>36</v>
      </c>
      <c r="I27" s="27" t="s">
        <v>240</v>
      </c>
      <c r="J27" s="26">
        <v>200000.01</v>
      </c>
      <c r="K27" s="29"/>
      <c r="L27" s="27"/>
      <c r="M27" s="26">
        <v>0</v>
      </c>
      <c r="N27" s="26">
        <v>33333.370000000003</v>
      </c>
      <c r="O27" s="26">
        <f t="shared" si="0"/>
        <v>33333.370000000003</v>
      </c>
      <c r="P27" s="25">
        <v>133333.37</v>
      </c>
      <c r="Q27" s="1" t="s">
        <v>372</v>
      </c>
    </row>
    <row r="28" spans="1:17" s="1" customFormat="1" ht="36" x14ac:dyDescent="0.2">
      <c r="A28" s="20">
        <v>17</v>
      </c>
      <c r="B28" s="28">
        <v>44908</v>
      </c>
      <c r="C28" s="30">
        <v>101890444</v>
      </c>
      <c r="D28" s="27" t="s">
        <v>32</v>
      </c>
      <c r="E28" s="29">
        <v>44904</v>
      </c>
      <c r="F28" s="27" t="s">
        <v>37</v>
      </c>
      <c r="G28" s="29">
        <v>44889</v>
      </c>
      <c r="H28" s="31" t="s">
        <v>38</v>
      </c>
      <c r="I28" s="27" t="s">
        <v>39</v>
      </c>
      <c r="J28" s="26">
        <v>122320</v>
      </c>
      <c r="K28" s="29">
        <v>44944</v>
      </c>
      <c r="L28" s="27" t="s">
        <v>241</v>
      </c>
      <c r="M28" s="26">
        <v>122320</v>
      </c>
      <c r="N28" s="26">
        <v>122320</v>
      </c>
      <c r="O28" s="26">
        <f t="shared" si="0"/>
        <v>0</v>
      </c>
      <c r="P28" s="25"/>
    </row>
    <row r="29" spans="1:17" s="1" customFormat="1" ht="36" x14ac:dyDescent="0.2">
      <c r="A29" s="22">
        <v>18</v>
      </c>
      <c r="B29" s="28">
        <v>44908</v>
      </c>
      <c r="C29" s="30">
        <v>131065252</v>
      </c>
      <c r="D29" s="27" t="s">
        <v>242</v>
      </c>
      <c r="E29" s="29">
        <v>44904</v>
      </c>
      <c r="F29" s="27" t="s">
        <v>40</v>
      </c>
      <c r="G29" s="29">
        <v>44889</v>
      </c>
      <c r="H29" s="31" t="s">
        <v>41</v>
      </c>
      <c r="I29" s="27" t="s">
        <v>42</v>
      </c>
      <c r="J29" s="26">
        <v>79920</v>
      </c>
      <c r="K29" s="29">
        <v>44944</v>
      </c>
      <c r="L29" s="27" t="s">
        <v>243</v>
      </c>
      <c r="M29" s="26">
        <v>79920</v>
      </c>
      <c r="N29" s="26">
        <v>79920</v>
      </c>
      <c r="O29" s="26">
        <f t="shared" si="0"/>
        <v>0</v>
      </c>
      <c r="P29" s="25"/>
    </row>
    <row r="30" spans="1:17" s="1" customFormat="1" ht="48" x14ac:dyDescent="0.2">
      <c r="A30" s="22">
        <v>19</v>
      </c>
      <c r="B30" s="28">
        <v>44909</v>
      </c>
      <c r="C30" s="30">
        <v>102017174</v>
      </c>
      <c r="D30" s="27" t="s">
        <v>183</v>
      </c>
      <c r="E30" s="29" t="s">
        <v>43</v>
      </c>
      <c r="F30" s="27" t="s">
        <v>44</v>
      </c>
      <c r="G30" s="29" t="s">
        <v>244</v>
      </c>
      <c r="H30" s="31" t="s">
        <v>244</v>
      </c>
      <c r="I30" s="27" t="s">
        <v>45</v>
      </c>
      <c r="J30" s="26">
        <v>27364.120000000003</v>
      </c>
      <c r="K30" s="29">
        <v>44944</v>
      </c>
      <c r="L30" s="27" t="s">
        <v>245</v>
      </c>
      <c r="M30" s="26">
        <v>27364.120000000003</v>
      </c>
      <c r="N30" s="26">
        <v>27364.120000000003</v>
      </c>
      <c r="O30" s="26">
        <f t="shared" si="0"/>
        <v>0</v>
      </c>
      <c r="P30" s="25"/>
    </row>
    <row r="31" spans="1:17" s="1" customFormat="1" ht="24" x14ac:dyDescent="0.2">
      <c r="A31" s="20">
        <v>20</v>
      </c>
      <c r="B31" s="28">
        <v>44909</v>
      </c>
      <c r="C31" s="30">
        <v>101103612</v>
      </c>
      <c r="D31" s="27" t="s">
        <v>184</v>
      </c>
      <c r="E31" s="29" t="s">
        <v>46</v>
      </c>
      <c r="F31" s="27" t="s">
        <v>47</v>
      </c>
      <c r="G31" s="29">
        <v>44867</v>
      </c>
      <c r="H31" s="31" t="s">
        <v>48</v>
      </c>
      <c r="I31" s="27" t="s">
        <v>49</v>
      </c>
      <c r="J31" s="26">
        <v>125644.26</v>
      </c>
      <c r="K31" s="29">
        <v>44944</v>
      </c>
      <c r="L31" s="27" t="s">
        <v>246</v>
      </c>
      <c r="M31" s="26">
        <v>125644.26</v>
      </c>
      <c r="N31" s="26">
        <v>125644.26</v>
      </c>
      <c r="O31" s="26">
        <f t="shared" si="0"/>
        <v>0</v>
      </c>
      <c r="P31" s="25"/>
    </row>
    <row r="32" spans="1:17" s="1" customFormat="1" ht="36" x14ac:dyDescent="0.2">
      <c r="A32" s="20">
        <v>21</v>
      </c>
      <c r="B32" s="28">
        <v>44909</v>
      </c>
      <c r="C32" s="30">
        <v>122012141</v>
      </c>
      <c r="D32" s="27" t="s">
        <v>185</v>
      </c>
      <c r="E32" s="29">
        <v>44904</v>
      </c>
      <c r="F32" s="27" t="s">
        <v>50</v>
      </c>
      <c r="G32" s="29">
        <v>44889</v>
      </c>
      <c r="H32" s="31" t="s">
        <v>51</v>
      </c>
      <c r="I32" s="27" t="s">
        <v>52</v>
      </c>
      <c r="J32" s="26">
        <v>70964</v>
      </c>
      <c r="K32" s="29">
        <v>44944</v>
      </c>
      <c r="L32" s="27" t="s">
        <v>247</v>
      </c>
      <c r="M32" s="26">
        <v>70964</v>
      </c>
      <c r="N32" s="26">
        <v>70964</v>
      </c>
      <c r="O32" s="26">
        <f t="shared" si="0"/>
        <v>0</v>
      </c>
      <c r="P32" s="25"/>
    </row>
    <row r="33" spans="1:17" s="1" customFormat="1" ht="24" x14ac:dyDescent="0.2">
      <c r="A33" s="22">
        <v>22</v>
      </c>
      <c r="B33" s="28">
        <v>44909</v>
      </c>
      <c r="C33" s="30">
        <v>101103612</v>
      </c>
      <c r="D33" s="27" t="s">
        <v>184</v>
      </c>
      <c r="E33" s="29">
        <v>44903</v>
      </c>
      <c r="F33" s="27" t="s">
        <v>53</v>
      </c>
      <c r="G33" s="29">
        <v>44881</v>
      </c>
      <c r="H33" s="31" t="s">
        <v>54</v>
      </c>
      <c r="I33" s="27" t="s">
        <v>55</v>
      </c>
      <c r="J33" s="26">
        <v>35652.639999999999</v>
      </c>
      <c r="K33" s="29">
        <v>44944</v>
      </c>
      <c r="L33" s="27" t="s">
        <v>248</v>
      </c>
      <c r="M33" s="26">
        <v>35652.639999999999</v>
      </c>
      <c r="N33" s="26">
        <v>35652.639999999999</v>
      </c>
      <c r="O33" s="26">
        <f t="shared" si="0"/>
        <v>0</v>
      </c>
      <c r="P33" s="25"/>
    </row>
    <row r="34" spans="1:17" s="1" customFormat="1" ht="36" x14ac:dyDescent="0.2">
      <c r="A34" s="22">
        <v>23</v>
      </c>
      <c r="B34" s="28">
        <v>44909</v>
      </c>
      <c r="C34" s="30">
        <v>131740588</v>
      </c>
      <c r="D34" s="27" t="s">
        <v>186</v>
      </c>
      <c r="E34" s="29">
        <v>44907</v>
      </c>
      <c r="F34" s="27" t="s">
        <v>56</v>
      </c>
      <c r="G34" s="29">
        <v>44889</v>
      </c>
      <c r="H34" s="31" t="s">
        <v>57</v>
      </c>
      <c r="I34" s="27" t="s">
        <v>58</v>
      </c>
      <c r="J34" s="26">
        <v>50000</v>
      </c>
      <c r="K34" s="29">
        <v>44944</v>
      </c>
      <c r="L34" s="27" t="s">
        <v>249</v>
      </c>
      <c r="M34" s="26">
        <v>50000</v>
      </c>
      <c r="N34" s="26">
        <v>50000</v>
      </c>
      <c r="O34" s="26">
        <f t="shared" si="0"/>
        <v>0</v>
      </c>
      <c r="P34" s="25"/>
    </row>
    <row r="35" spans="1:17" s="1" customFormat="1" ht="24" x14ac:dyDescent="0.2">
      <c r="A35" s="20">
        <v>24</v>
      </c>
      <c r="B35" s="28">
        <v>44909</v>
      </c>
      <c r="C35" s="30">
        <v>124021782</v>
      </c>
      <c r="D35" s="27" t="s">
        <v>250</v>
      </c>
      <c r="E35" s="29">
        <v>44907</v>
      </c>
      <c r="F35" s="27" t="s">
        <v>59</v>
      </c>
      <c r="G35" s="29">
        <v>44903</v>
      </c>
      <c r="H35" s="31" t="s">
        <v>60</v>
      </c>
      <c r="I35" s="27" t="s">
        <v>61</v>
      </c>
      <c r="J35" s="26">
        <v>597450.96</v>
      </c>
      <c r="K35" s="29">
        <v>44943</v>
      </c>
      <c r="L35" s="27" t="s">
        <v>251</v>
      </c>
      <c r="M35" s="26">
        <v>597450.96</v>
      </c>
      <c r="N35" s="26">
        <v>597450.96</v>
      </c>
      <c r="O35" s="26">
        <f t="shared" si="0"/>
        <v>0</v>
      </c>
      <c r="P35" s="25"/>
    </row>
    <row r="36" spans="1:17" s="1" customFormat="1" ht="36" x14ac:dyDescent="0.2">
      <c r="A36" s="20">
        <v>25</v>
      </c>
      <c r="B36" s="28">
        <v>44909</v>
      </c>
      <c r="C36" s="30">
        <v>130814912</v>
      </c>
      <c r="D36" s="27" t="s">
        <v>62</v>
      </c>
      <c r="E36" s="29">
        <v>44907</v>
      </c>
      <c r="F36" s="27" t="s">
        <v>63</v>
      </c>
      <c r="G36" s="29">
        <v>44890</v>
      </c>
      <c r="H36" s="31" t="s">
        <v>64</v>
      </c>
      <c r="I36" s="27" t="s">
        <v>252</v>
      </c>
      <c r="J36" s="26">
        <v>159300</v>
      </c>
      <c r="K36" s="29">
        <v>44943</v>
      </c>
      <c r="L36" s="27" t="s">
        <v>253</v>
      </c>
      <c r="M36" s="26">
        <v>159300</v>
      </c>
      <c r="N36" s="26">
        <v>159300</v>
      </c>
      <c r="O36" s="26">
        <f t="shared" si="0"/>
        <v>0</v>
      </c>
      <c r="P36" s="25"/>
    </row>
    <row r="37" spans="1:17" s="1" customFormat="1" ht="36" x14ac:dyDescent="0.2">
      <c r="A37" s="22">
        <v>26</v>
      </c>
      <c r="B37" s="28">
        <v>44910</v>
      </c>
      <c r="C37" s="30">
        <v>130570592</v>
      </c>
      <c r="D37" s="27" t="s">
        <v>19</v>
      </c>
      <c r="E37" s="29">
        <v>44903</v>
      </c>
      <c r="F37" s="27" t="s">
        <v>65</v>
      </c>
      <c r="G37" s="29">
        <v>44893</v>
      </c>
      <c r="H37" s="31" t="s">
        <v>66</v>
      </c>
      <c r="I37" s="27" t="s">
        <v>67</v>
      </c>
      <c r="J37" s="26">
        <v>18747.84</v>
      </c>
      <c r="K37" s="29">
        <v>44944</v>
      </c>
      <c r="L37" s="27" t="s">
        <v>254</v>
      </c>
      <c r="M37" s="26">
        <v>18747.84</v>
      </c>
      <c r="N37" s="26">
        <v>18747.84</v>
      </c>
      <c r="O37" s="26">
        <f t="shared" si="0"/>
        <v>0</v>
      </c>
      <c r="P37" s="25"/>
    </row>
    <row r="38" spans="1:17" s="1" customFormat="1" ht="24" x14ac:dyDescent="0.2">
      <c r="A38" s="22">
        <v>27</v>
      </c>
      <c r="B38" s="28">
        <v>44910</v>
      </c>
      <c r="C38" s="30">
        <v>131084362</v>
      </c>
      <c r="D38" s="27" t="s">
        <v>255</v>
      </c>
      <c r="E38" s="29">
        <v>44897</v>
      </c>
      <c r="F38" s="27" t="s">
        <v>68</v>
      </c>
      <c r="G38" s="29">
        <v>44895</v>
      </c>
      <c r="H38" s="31" t="s">
        <v>69</v>
      </c>
      <c r="I38" s="27" t="s">
        <v>70</v>
      </c>
      <c r="J38" s="26">
        <v>144362.38</v>
      </c>
      <c r="K38" s="29">
        <v>44944</v>
      </c>
      <c r="L38" s="27" t="s">
        <v>256</v>
      </c>
      <c r="M38" s="26">
        <v>144362.38</v>
      </c>
      <c r="N38" s="26">
        <v>144362.38</v>
      </c>
      <c r="O38" s="26">
        <f t="shared" si="0"/>
        <v>0</v>
      </c>
      <c r="P38" s="25"/>
    </row>
    <row r="39" spans="1:17" s="1" customFormat="1" ht="36" x14ac:dyDescent="0.2">
      <c r="A39" s="20">
        <v>28</v>
      </c>
      <c r="B39" s="28">
        <v>44910</v>
      </c>
      <c r="C39" s="30">
        <v>101638801</v>
      </c>
      <c r="D39" s="27" t="s">
        <v>187</v>
      </c>
      <c r="E39" s="29">
        <v>44907</v>
      </c>
      <c r="F39" s="27" t="s">
        <v>71</v>
      </c>
      <c r="G39" s="29">
        <v>44797</v>
      </c>
      <c r="H39" s="31" t="s">
        <v>72</v>
      </c>
      <c r="I39" s="27" t="s">
        <v>73</v>
      </c>
      <c r="J39" s="26">
        <v>118098.24000000001</v>
      </c>
      <c r="K39" s="29">
        <v>44943</v>
      </c>
      <c r="L39" s="27" t="s">
        <v>257</v>
      </c>
      <c r="M39" s="26">
        <v>118098.24000000001</v>
      </c>
      <c r="N39" s="26">
        <v>118098.24000000001</v>
      </c>
      <c r="O39" s="26">
        <f t="shared" si="0"/>
        <v>0</v>
      </c>
      <c r="P39" s="25"/>
    </row>
    <row r="40" spans="1:17" s="1" customFormat="1" ht="24" x14ac:dyDescent="0.2">
      <c r="A40" s="20">
        <v>29</v>
      </c>
      <c r="B40" s="28">
        <v>44910</v>
      </c>
      <c r="C40" s="30">
        <v>124014271</v>
      </c>
      <c r="D40" s="27" t="s">
        <v>258</v>
      </c>
      <c r="E40" s="29">
        <v>44902</v>
      </c>
      <c r="F40" s="27" t="s">
        <v>74</v>
      </c>
      <c r="G40" s="29">
        <v>44890</v>
      </c>
      <c r="H40" s="31" t="s">
        <v>75</v>
      </c>
      <c r="I40" s="27" t="s">
        <v>76</v>
      </c>
      <c r="J40" s="26">
        <v>626563.48</v>
      </c>
      <c r="K40" s="29">
        <v>44936</v>
      </c>
      <c r="L40" s="27" t="s">
        <v>259</v>
      </c>
      <c r="M40" s="26">
        <v>626563.48</v>
      </c>
      <c r="N40" s="26">
        <v>626563.48</v>
      </c>
      <c r="O40" s="26">
        <f t="shared" si="0"/>
        <v>0</v>
      </c>
      <c r="P40" s="25"/>
    </row>
    <row r="41" spans="1:17" s="1" customFormat="1" ht="24" x14ac:dyDescent="0.2">
      <c r="A41" s="22">
        <v>30</v>
      </c>
      <c r="B41" s="28">
        <v>44910</v>
      </c>
      <c r="C41" s="30">
        <v>132108078</v>
      </c>
      <c r="D41" s="27" t="s">
        <v>260</v>
      </c>
      <c r="E41" s="29">
        <v>44904</v>
      </c>
      <c r="F41" s="27" t="s">
        <v>84</v>
      </c>
      <c r="G41" s="29">
        <v>44900</v>
      </c>
      <c r="H41" s="31" t="s">
        <v>77</v>
      </c>
      <c r="I41" s="27" t="s">
        <v>78</v>
      </c>
      <c r="J41" s="26">
        <v>203766.35</v>
      </c>
      <c r="K41" s="29">
        <v>44944</v>
      </c>
      <c r="L41" s="27" t="s">
        <v>261</v>
      </c>
      <c r="M41" s="26">
        <v>203766.35</v>
      </c>
      <c r="N41" s="26">
        <v>203766.35</v>
      </c>
      <c r="O41" s="26">
        <f t="shared" si="0"/>
        <v>0</v>
      </c>
      <c r="P41" s="23"/>
    </row>
    <row r="42" spans="1:17" s="1" customFormat="1" ht="84" x14ac:dyDescent="0.2">
      <c r="A42" s="22">
        <v>31</v>
      </c>
      <c r="B42" s="28">
        <v>44910</v>
      </c>
      <c r="C42" s="30" t="s">
        <v>262</v>
      </c>
      <c r="D42" s="27" t="s">
        <v>188</v>
      </c>
      <c r="E42" s="29">
        <v>44903</v>
      </c>
      <c r="F42" s="27" t="s">
        <v>79</v>
      </c>
      <c r="G42" s="29">
        <v>44826</v>
      </c>
      <c r="H42" s="31" t="s">
        <v>80</v>
      </c>
      <c r="I42" s="27" t="s">
        <v>81</v>
      </c>
      <c r="J42" s="26">
        <v>450000</v>
      </c>
      <c r="K42" s="29">
        <v>44943</v>
      </c>
      <c r="L42" s="27" t="s">
        <v>263</v>
      </c>
      <c r="M42" s="26">
        <v>90000</v>
      </c>
      <c r="N42" s="26">
        <v>90000</v>
      </c>
      <c r="O42" s="26">
        <f t="shared" si="0"/>
        <v>0</v>
      </c>
      <c r="P42" s="25">
        <v>360000</v>
      </c>
      <c r="Q42" s="1" t="s">
        <v>372</v>
      </c>
    </row>
    <row r="43" spans="1:17" s="1" customFormat="1" ht="24" x14ac:dyDescent="0.2">
      <c r="A43" s="20">
        <v>32</v>
      </c>
      <c r="B43" s="28">
        <v>44910</v>
      </c>
      <c r="C43" s="30">
        <v>101103612</v>
      </c>
      <c r="D43" s="27" t="s">
        <v>184</v>
      </c>
      <c r="E43" s="29" t="s">
        <v>264</v>
      </c>
      <c r="F43" s="27" t="s">
        <v>265</v>
      </c>
      <c r="G43" s="29">
        <v>44881</v>
      </c>
      <c r="H43" s="31" t="s">
        <v>85</v>
      </c>
      <c r="I43" s="27" t="s">
        <v>266</v>
      </c>
      <c r="J43" s="26">
        <v>38940</v>
      </c>
      <c r="K43" s="29">
        <v>44929</v>
      </c>
      <c r="L43" s="27" t="s">
        <v>267</v>
      </c>
      <c r="M43" s="26">
        <v>6490</v>
      </c>
      <c r="N43" s="26">
        <f>6490+6490</f>
        <v>12980</v>
      </c>
      <c r="O43" s="26">
        <f t="shared" si="0"/>
        <v>6490</v>
      </c>
      <c r="P43" s="25">
        <v>25960</v>
      </c>
      <c r="Q43" s="1" t="s">
        <v>372</v>
      </c>
    </row>
    <row r="44" spans="1:17" s="1" customFormat="1" ht="60" x14ac:dyDescent="0.2">
      <c r="A44" s="20">
        <v>33</v>
      </c>
      <c r="B44" s="28">
        <v>44910</v>
      </c>
      <c r="C44" s="30">
        <v>102316163</v>
      </c>
      <c r="D44" s="27" t="s">
        <v>268</v>
      </c>
      <c r="E44" s="29">
        <v>44902</v>
      </c>
      <c r="F44" s="27" t="s">
        <v>269</v>
      </c>
      <c r="G44" s="29">
        <v>44848</v>
      </c>
      <c r="H44" s="31" t="s">
        <v>82</v>
      </c>
      <c r="I44" s="27" t="s">
        <v>83</v>
      </c>
      <c r="J44" s="26">
        <v>2717009.44</v>
      </c>
      <c r="K44" s="29" t="s">
        <v>270</v>
      </c>
      <c r="L44" s="27" t="s">
        <v>271</v>
      </c>
      <c r="M44" s="26">
        <f>2562116.63+154892.81</f>
        <v>2717009.44</v>
      </c>
      <c r="N44" s="26">
        <v>2717009.44</v>
      </c>
      <c r="O44" s="26">
        <f t="shared" si="0"/>
        <v>0</v>
      </c>
      <c r="P44" s="25"/>
    </row>
    <row r="45" spans="1:17" s="1" customFormat="1" ht="24" x14ac:dyDescent="0.2">
      <c r="A45" s="22">
        <v>34</v>
      </c>
      <c r="B45" s="28">
        <v>44910</v>
      </c>
      <c r="C45" s="30">
        <v>124019729</v>
      </c>
      <c r="D45" s="27" t="s">
        <v>86</v>
      </c>
      <c r="E45" s="29">
        <v>44909</v>
      </c>
      <c r="F45" s="27" t="s">
        <v>87</v>
      </c>
      <c r="G45" s="29">
        <v>44641</v>
      </c>
      <c r="H45" s="31" t="s">
        <v>88</v>
      </c>
      <c r="I45" s="27" t="s">
        <v>89</v>
      </c>
      <c r="J45" s="26">
        <v>772660.22</v>
      </c>
      <c r="K45" s="29">
        <v>44944</v>
      </c>
      <c r="L45" s="27" t="s">
        <v>272</v>
      </c>
      <c r="M45" s="26">
        <v>772660.22</v>
      </c>
      <c r="N45" s="26">
        <v>772660.22</v>
      </c>
      <c r="O45" s="26">
        <f t="shared" si="0"/>
        <v>0</v>
      </c>
      <c r="P45" s="23"/>
    </row>
    <row r="46" spans="1:17" s="1" customFormat="1" ht="24" x14ac:dyDescent="0.2">
      <c r="A46" s="22">
        <v>35</v>
      </c>
      <c r="B46" s="28">
        <v>44910</v>
      </c>
      <c r="C46" s="30">
        <v>132228642</v>
      </c>
      <c r="D46" s="27" t="s">
        <v>273</v>
      </c>
      <c r="E46" s="29">
        <v>44907</v>
      </c>
      <c r="F46" s="27" t="s">
        <v>90</v>
      </c>
      <c r="G46" s="29">
        <v>44895</v>
      </c>
      <c r="H46" s="31" t="s">
        <v>91</v>
      </c>
      <c r="I46" s="27" t="s">
        <v>92</v>
      </c>
      <c r="J46" s="26">
        <v>41536</v>
      </c>
      <c r="K46" s="29">
        <v>44943</v>
      </c>
      <c r="L46" s="27" t="s">
        <v>274</v>
      </c>
      <c r="M46" s="26">
        <v>41536</v>
      </c>
      <c r="N46" s="26">
        <v>41536</v>
      </c>
      <c r="O46" s="26">
        <f t="shared" si="0"/>
        <v>0</v>
      </c>
      <c r="P46" s="23"/>
    </row>
    <row r="47" spans="1:17" s="1" customFormat="1" ht="24" x14ac:dyDescent="0.2">
      <c r="A47" s="20">
        <v>36</v>
      </c>
      <c r="B47" s="28">
        <v>44910</v>
      </c>
      <c r="C47" s="30">
        <v>131787576</v>
      </c>
      <c r="D47" s="27" t="s">
        <v>275</v>
      </c>
      <c r="E47" s="29">
        <v>44901</v>
      </c>
      <c r="F47" s="27" t="s">
        <v>93</v>
      </c>
      <c r="G47" s="29">
        <v>44895</v>
      </c>
      <c r="H47" s="31" t="s">
        <v>94</v>
      </c>
      <c r="I47" s="27" t="s">
        <v>95</v>
      </c>
      <c r="J47" s="26">
        <v>430888.8</v>
      </c>
      <c r="K47" s="29">
        <v>44943</v>
      </c>
      <c r="L47" s="27" t="s">
        <v>276</v>
      </c>
      <c r="M47" s="26">
        <v>430888.8</v>
      </c>
      <c r="N47" s="26">
        <v>430888.8</v>
      </c>
      <c r="O47" s="26">
        <f t="shared" si="0"/>
        <v>0</v>
      </c>
      <c r="P47" s="23"/>
    </row>
    <row r="48" spans="1:17" s="1" customFormat="1" ht="48" x14ac:dyDescent="0.2">
      <c r="A48" s="20">
        <v>37</v>
      </c>
      <c r="B48" s="28">
        <v>44910</v>
      </c>
      <c r="C48" s="30">
        <v>130771995</v>
      </c>
      <c r="D48" s="27" t="s">
        <v>189</v>
      </c>
      <c r="E48" s="29">
        <v>44909</v>
      </c>
      <c r="F48" s="27" t="s">
        <v>96</v>
      </c>
      <c r="G48" s="29">
        <v>44901</v>
      </c>
      <c r="H48" s="31" t="s">
        <v>97</v>
      </c>
      <c r="I48" s="27" t="s">
        <v>98</v>
      </c>
      <c r="J48" s="26">
        <v>59590</v>
      </c>
      <c r="K48" s="29">
        <v>44944</v>
      </c>
      <c r="L48" s="27" t="s">
        <v>277</v>
      </c>
      <c r="M48" s="26">
        <v>59590</v>
      </c>
      <c r="N48" s="26">
        <v>59590</v>
      </c>
      <c r="O48" s="26">
        <f t="shared" si="0"/>
        <v>0</v>
      </c>
      <c r="P48" s="25"/>
    </row>
    <row r="49" spans="1:17" s="1" customFormat="1" ht="36" x14ac:dyDescent="0.2">
      <c r="A49" s="22">
        <v>38</v>
      </c>
      <c r="B49" s="28">
        <v>44910</v>
      </c>
      <c r="C49" s="30">
        <v>131453058</v>
      </c>
      <c r="D49" s="27" t="s">
        <v>24</v>
      </c>
      <c r="E49" s="29">
        <v>44903</v>
      </c>
      <c r="F49" s="27" t="s">
        <v>99</v>
      </c>
      <c r="G49" s="29">
        <v>44866</v>
      </c>
      <c r="H49" s="31" t="s">
        <v>100</v>
      </c>
      <c r="I49" s="27" t="s">
        <v>101</v>
      </c>
      <c r="J49" s="26">
        <v>12484.4</v>
      </c>
      <c r="K49" s="29">
        <v>44943</v>
      </c>
      <c r="L49" s="27" t="s">
        <v>278</v>
      </c>
      <c r="M49" s="26">
        <v>12484.4</v>
      </c>
      <c r="N49" s="26">
        <v>12484.4</v>
      </c>
      <c r="O49" s="26">
        <f t="shared" si="0"/>
        <v>0</v>
      </c>
      <c r="P49" s="25"/>
    </row>
    <row r="50" spans="1:17" s="1" customFormat="1" ht="24" x14ac:dyDescent="0.2">
      <c r="A50" s="22">
        <v>39</v>
      </c>
      <c r="B50" s="28">
        <v>44911</v>
      </c>
      <c r="C50" s="30">
        <v>123011946</v>
      </c>
      <c r="D50" s="27" t="s">
        <v>190</v>
      </c>
      <c r="E50" s="29">
        <v>44908</v>
      </c>
      <c r="F50" s="27" t="s">
        <v>102</v>
      </c>
      <c r="G50" s="29">
        <v>44820</v>
      </c>
      <c r="H50" s="31" t="s">
        <v>103</v>
      </c>
      <c r="I50" s="27" t="s">
        <v>104</v>
      </c>
      <c r="J50" s="26">
        <v>999891.87</v>
      </c>
      <c r="K50" s="29">
        <v>44944</v>
      </c>
      <c r="L50" s="27" t="s">
        <v>279</v>
      </c>
      <c r="M50" s="26">
        <v>199978.37</v>
      </c>
      <c r="N50" s="26">
        <v>199978.37</v>
      </c>
      <c r="O50" s="26">
        <f t="shared" si="0"/>
        <v>0</v>
      </c>
      <c r="P50" s="25">
        <v>799913.5</v>
      </c>
      <c r="Q50" s="1" t="s">
        <v>372</v>
      </c>
    </row>
    <row r="51" spans="1:17" s="1" customFormat="1" ht="24" x14ac:dyDescent="0.2">
      <c r="A51" s="20">
        <v>40</v>
      </c>
      <c r="B51" s="28">
        <v>44911</v>
      </c>
      <c r="C51" s="30">
        <v>130560552</v>
      </c>
      <c r="D51" s="27" t="s">
        <v>280</v>
      </c>
      <c r="E51" s="29">
        <v>44907</v>
      </c>
      <c r="F51" s="27" t="s">
        <v>105</v>
      </c>
      <c r="G51" s="29">
        <v>44895</v>
      </c>
      <c r="H51" s="31" t="s">
        <v>106</v>
      </c>
      <c r="I51" s="27" t="s">
        <v>107</v>
      </c>
      <c r="J51" s="26">
        <v>65786.179999999993</v>
      </c>
      <c r="K51" s="29">
        <v>44943</v>
      </c>
      <c r="L51" s="27" t="s">
        <v>281</v>
      </c>
      <c r="M51" s="26">
        <v>65786.179999999993</v>
      </c>
      <c r="N51" s="26">
        <v>65786.179999999993</v>
      </c>
      <c r="O51" s="26">
        <f t="shared" si="0"/>
        <v>0</v>
      </c>
      <c r="P51" s="25"/>
    </row>
    <row r="52" spans="1:17" s="1" customFormat="1" ht="36" x14ac:dyDescent="0.2">
      <c r="A52" s="20">
        <v>41</v>
      </c>
      <c r="B52" s="28">
        <v>44911</v>
      </c>
      <c r="C52" s="30">
        <v>130570592</v>
      </c>
      <c r="D52" s="27" t="s">
        <v>19</v>
      </c>
      <c r="E52" s="29">
        <v>44909</v>
      </c>
      <c r="F52" s="27" t="s">
        <v>108</v>
      </c>
      <c r="G52" s="29">
        <v>44896</v>
      </c>
      <c r="H52" s="31" t="s">
        <v>109</v>
      </c>
      <c r="I52" s="27" t="s">
        <v>110</v>
      </c>
      <c r="J52" s="26">
        <v>254880</v>
      </c>
      <c r="K52" s="29">
        <v>44943</v>
      </c>
      <c r="L52" s="27" t="s">
        <v>282</v>
      </c>
      <c r="M52" s="26">
        <v>254880</v>
      </c>
      <c r="N52" s="26">
        <v>254880</v>
      </c>
      <c r="O52" s="26">
        <f t="shared" si="0"/>
        <v>0</v>
      </c>
      <c r="P52" s="23"/>
    </row>
    <row r="53" spans="1:17" s="1" customFormat="1" ht="36" x14ac:dyDescent="0.2">
      <c r="A53" s="22">
        <v>42</v>
      </c>
      <c r="B53" s="28">
        <v>44911</v>
      </c>
      <c r="C53" s="30">
        <v>131065252</v>
      </c>
      <c r="D53" s="27" t="s">
        <v>242</v>
      </c>
      <c r="E53" s="29">
        <v>44911</v>
      </c>
      <c r="F53" s="27" t="s">
        <v>111</v>
      </c>
      <c r="G53" s="29">
        <v>44886</v>
      </c>
      <c r="H53" s="31" t="s">
        <v>112</v>
      </c>
      <c r="I53" s="27" t="s">
        <v>113</v>
      </c>
      <c r="J53" s="26">
        <v>230000</v>
      </c>
      <c r="K53" s="29">
        <v>44943</v>
      </c>
      <c r="L53" s="27" t="s">
        <v>283</v>
      </c>
      <c r="M53" s="26">
        <v>230000</v>
      </c>
      <c r="N53" s="26">
        <v>230000</v>
      </c>
      <c r="O53" s="26">
        <f t="shared" si="0"/>
        <v>0</v>
      </c>
      <c r="P53" s="23"/>
    </row>
    <row r="54" spans="1:17" s="1" customFormat="1" ht="24" x14ac:dyDescent="0.2">
      <c r="A54" s="22">
        <v>43</v>
      </c>
      <c r="B54" s="28">
        <v>44911</v>
      </c>
      <c r="C54" s="30">
        <v>130723699</v>
      </c>
      <c r="D54" s="27" t="s">
        <v>191</v>
      </c>
      <c r="E54" s="29">
        <v>44904</v>
      </c>
      <c r="F54" s="27" t="s">
        <v>114</v>
      </c>
      <c r="G54" s="29">
        <v>44895</v>
      </c>
      <c r="H54" s="31" t="s">
        <v>115</v>
      </c>
      <c r="I54" s="27" t="s">
        <v>116</v>
      </c>
      <c r="J54" s="26">
        <v>25134</v>
      </c>
      <c r="K54" s="29">
        <v>44943</v>
      </c>
      <c r="L54" s="27" t="s">
        <v>284</v>
      </c>
      <c r="M54" s="26">
        <v>25134</v>
      </c>
      <c r="N54" s="26">
        <v>25134</v>
      </c>
      <c r="O54" s="26">
        <f t="shared" si="0"/>
        <v>0</v>
      </c>
      <c r="P54" s="23"/>
    </row>
    <row r="55" spans="1:17" s="1" customFormat="1" ht="36" x14ac:dyDescent="0.2">
      <c r="A55" s="20">
        <v>44</v>
      </c>
      <c r="B55" s="28">
        <v>44911</v>
      </c>
      <c r="C55" s="30">
        <v>122002952</v>
      </c>
      <c r="D55" s="27" t="s">
        <v>20</v>
      </c>
      <c r="E55" s="29">
        <v>44910</v>
      </c>
      <c r="F55" s="27" t="s">
        <v>117</v>
      </c>
      <c r="G55" s="29">
        <v>44907</v>
      </c>
      <c r="H55" s="31" t="s">
        <v>118</v>
      </c>
      <c r="I55" s="27" t="s">
        <v>119</v>
      </c>
      <c r="J55" s="26">
        <v>234230</v>
      </c>
      <c r="K55" s="29">
        <v>44943</v>
      </c>
      <c r="L55" s="27" t="s">
        <v>285</v>
      </c>
      <c r="M55" s="26">
        <v>234230</v>
      </c>
      <c r="N55" s="26">
        <v>234230</v>
      </c>
      <c r="O55" s="26">
        <f t="shared" si="0"/>
        <v>0</v>
      </c>
      <c r="P55" s="23"/>
    </row>
    <row r="56" spans="1:17" s="1" customFormat="1" ht="24" x14ac:dyDescent="0.2">
      <c r="A56" s="20">
        <v>45</v>
      </c>
      <c r="B56" s="28">
        <v>44914</v>
      </c>
      <c r="C56" s="30">
        <v>131132057</v>
      </c>
      <c r="D56" s="27" t="s">
        <v>192</v>
      </c>
      <c r="E56" s="29">
        <v>44902</v>
      </c>
      <c r="F56" s="27" t="s">
        <v>120</v>
      </c>
      <c r="G56" s="29">
        <v>44895</v>
      </c>
      <c r="H56" s="31" t="s">
        <v>121</v>
      </c>
      <c r="I56" s="27" t="s">
        <v>122</v>
      </c>
      <c r="J56" s="26">
        <v>305281.86</v>
      </c>
      <c r="K56" s="29">
        <v>44943</v>
      </c>
      <c r="L56" s="27" t="s">
        <v>286</v>
      </c>
      <c r="M56" s="26">
        <v>305281.86</v>
      </c>
      <c r="N56" s="26">
        <v>305281.86</v>
      </c>
      <c r="O56" s="26">
        <f t="shared" si="0"/>
        <v>0</v>
      </c>
      <c r="P56" s="23"/>
    </row>
    <row r="57" spans="1:17" s="1" customFormat="1" ht="48" x14ac:dyDescent="0.2">
      <c r="A57" s="22">
        <v>46</v>
      </c>
      <c r="B57" s="28">
        <v>44914</v>
      </c>
      <c r="C57" s="30">
        <v>122002952</v>
      </c>
      <c r="D57" s="27" t="s">
        <v>20</v>
      </c>
      <c r="E57" s="29">
        <v>44910</v>
      </c>
      <c r="F57" s="27" t="s">
        <v>123</v>
      </c>
      <c r="G57" s="29">
        <v>44901</v>
      </c>
      <c r="H57" s="31" t="s">
        <v>124</v>
      </c>
      <c r="I57" s="27" t="s">
        <v>125</v>
      </c>
      <c r="J57" s="26">
        <v>20700</v>
      </c>
      <c r="K57" s="29">
        <v>44943</v>
      </c>
      <c r="L57" s="27" t="s">
        <v>287</v>
      </c>
      <c r="M57" s="26">
        <v>20700</v>
      </c>
      <c r="N57" s="26">
        <v>20700</v>
      </c>
      <c r="O57" s="26">
        <f t="shared" si="0"/>
        <v>0</v>
      </c>
      <c r="P57" s="23"/>
    </row>
    <row r="58" spans="1:17" s="1" customFormat="1" ht="24" x14ac:dyDescent="0.2">
      <c r="A58" s="22">
        <v>47</v>
      </c>
      <c r="B58" s="28">
        <v>44914</v>
      </c>
      <c r="C58" s="30">
        <v>101558857</v>
      </c>
      <c r="D58" s="27" t="s">
        <v>193</v>
      </c>
      <c r="E58" s="29">
        <v>44909</v>
      </c>
      <c r="F58" s="27" t="s">
        <v>126</v>
      </c>
      <c r="G58" s="29">
        <v>44903</v>
      </c>
      <c r="H58" s="31" t="s">
        <v>127</v>
      </c>
      <c r="I58" s="27" t="s">
        <v>128</v>
      </c>
      <c r="J58" s="26">
        <v>184100</v>
      </c>
      <c r="K58" s="29">
        <v>44943</v>
      </c>
      <c r="L58" s="27" t="s">
        <v>288</v>
      </c>
      <c r="M58" s="26">
        <v>184100</v>
      </c>
      <c r="N58" s="26">
        <v>184100</v>
      </c>
      <c r="O58" s="26">
        <f t="shared" si="0"/>
        <v>0</v>
      </c>
      <c r="P58" s="23"/>
    </row>
    <row r="59" spans="1:17" s="1" customFormat="1" ht="48" x14ac:dyDescent="0.2">
      <c r="A59" s="20">
        <v>48</v>
      </c>
      <c r="B59" s="28">
        <v>44914</v>
      </c>
      <c r="C59" s="30">
        <v>131755291</v>
      </c>
      <c r="D59" s="27" t="s">
        <v>289</v>
      </c>
      <c r="E59" s="29">
        <v>44908</v>
      </c>
      <c r="F59" s="27" t="s">
        <v>129</v>
      </c>
      <c r="G59" s="29">
        <v>44901</v>
      </c>
      <c r="H59" s="31" t="s">
        <v>130</v>
      </c>
      <c r="I59" s="27" t="s">
        <v>131</v>
      </c>
      <c r="J59" s="26">
        <v>71980</v>
      </c>
      <c r="K59" s="29">
        <v>44943</v>
      </c>
      <c r="L59" s="27" t="s">
        <v>290</v>
      </c>
      <c r="M59" s="26">
        <v>71980</v>
      </c>
      <c r="N59" s="26">
        <v>71980</v>
      </c>
      <c r="O59" s="26">
        <f t="shared" si="0"/>
        <v>0</v>
      </c>
      <c r="P59" s="23"/>
    </row>
    <row r="60" spans="1:17" s="1" customFormat="1" ht="24" x14ac:dyDescent="0.2">
      <c r="A60" s="20">
        <v>49</v>
      </c>
      <c r="B60" s="28">
        <v>44914</v>
      </c>
      <c r="C60" s="30">
        <v>131048447</v>
      </c>
      <c r="D60" s="27" t="s">
        <v>194</v>
      </c>
      <c r="E60" s="29">
        <v>44911</v>
      </c>
      <c r="F60" s="27" t="s">
        <v>132</v>
      </c>
      <c r="G60" s="29">
        <v>44910</v>
      </c>
      <c r="H60" s="31" t="s">
        <v>291</v>
      </c>
      <c r="I60" s="27" t="s">
        <v>133</v>
      </c>
      <c r="J60" s="26">
        <v>24841.360000000001</v>
      </c>
      <c r="K60" s="29">
        <v>44943</v>
      </c>
      <c r="L60" s="27" t="s">
        <v>292</v>
      </c>
      <c r="M60" s="26">
        <v>24841.360000000001</v>
      </c>
      <c r="N60" s="26">
        <v>24841.360000000001</v>
      </c>
      <c r="O60" s="26">
        <f t="shared" si="0"/>
        <v>0</v>
      </c>
      <c r="P60" s="23"/>
    </row>
    <row r="61" spans="1:17" s="1" customFormat="1" ht="24" x14ac:dyDescent="0.2">
      <c r="A61" s="22">
        <v>50</v>
      </c>
      <c r="B61" s="28">
        <v>44914</v>
      </c>
      <c r="C61" s="30">
        <v>101157382</v>
      </c>
      <c r="D61" s="27" t="s">
        <v>195</v>
      </c>
      <c r="E61" s="29">
        <v>44908</v>
      </c>
      <c r="F61" s="27" t="s">
        <v>134</v>
      </c>
      <c r="G61" s="29" t="s">
        <v>293</v>
      </c>
      <c r="H61" s="31" t="s">
        <v>135</v>
      </c>
      <c r="I61" s="27" t="s">
        <v>136</v>
      </c>
      <c r="J61" s="26">
        <v>79827</v>
      </c>
      <c r="K61" s="29">
        <v>44943</v>
      </c>
      <c r="L61" s="27" t="s">
        <v>294</v>
      </c>
      <c r="M61" s="26">
        <v>79827</v>
      </c>
      <c r="N61" s="26">
        <v>79827</v>
      </c>
      <c r="O61" s="26">
        <f t="shared" si="0"/>
        <v>0</v>
      </c>
      <c r="P61" s="23"/>
    </row>
    <row r="62" spans="1:17" s="1" customFormat="1" ht="24" x14ac:dyDescent="0.2">
      <c r="A62" s="22">
        <v>51</v>
      </c>
      <c r="B62" s="28">
        <v>44914</v>
      </c>
      <c r="C62" s="30">
        <v>131202772</v>
      </c>
      <c r="D62" s="27" t="s">
        <v>295</v>
      </c>
      <c r="E62" s="29">
        <v>44908</v>
      </c>
      <c r="F62" s="27" t="s">
        <v>137</v>
      </c>
      <c r="G62" s="29">
        <v>44907</v>
      </c>
      <c r="H62" s="31" t="s">
        <v>296</v>
      </c>
      <c r="I62" s="27" t="s">
        <v>138</v>
      </c>
      <c r="J62" s="26">
        <v>9101.4500000000007</v>
      </c>
      <c r="K62" s="29">
        <v>44943</v>
      </c>
      <c r="L62" s="27" t="s">
        <v>297</v>
      </c>
      <c r="M62" s="26">
        <v>9101.4500000000007</v>
      </c>
      <c r="N62" s="26">
        <v>9101.4500000000007</v>
      </c>
      <c r="O62" s="26">
        <f t="shared" si="0"/>
        <v>0</v>
      </c>
      <c r="P62" s="23"/>
    </row>
    <row r="63" spans="1:17" s="1" customFormat="1" ht="36" x14ac:dyDescent="0.2">
      <c r="A63" s="20">
        <v>52</v>
      </c>
      <c r="B63" s="28">
        <v>44914</v>
      </c>
      <c r="C63" s="30">
        <v>132228642</v>
      </c>
      <c r="D63" s="27" t="s">
        <v>273</v>
      </c>
      <c r="E63" s="29">
        <v>44910</v>
      </c>
      <c r="F63" s="27" t="s">
        <v>139</v>
      </c>
      <c r="G63" s="29">
        <v>44910</v>
      </c>
      <c r="H63" s="31" t="s">
        <v>298</v>
      </c>
      <c r="I63" s="27" t="s">
        <v>299</v>
      </c>
      <c r="J63" s="26">
        <v>45182.2</v>
      </c>
      <c r="K63" s="29">
        <v>44943</v>
      </c>
      <c r="L63" s="27" t="s">
        <v>300</v>
      </c>
      <c r="M63" s="26">
        <v>45182.2</v>
      </c>
      <c r="N63" s="26">
        <v>45182.2</v>
      </c>
      <c r="O63" s="26">
        <f t="shared" si="0"/>
        <v>0</v>
      </c>
      <c r="P63" s="23"/>
    </row>
    <row r="64" spans="1:17" s="1" customFormat="1" ht="24" x14ac:dyDescent="0.2">
      <c r="A64" s="20">
        <v>53</v>
      </c>
      <c r="B64" s="28">
        <v>44914</v>
      </c>
      <c r="C64" s="30">
        <v>132228642</v>
      </c>
      <c r="D64" s="27" t="s">
        <v>273</v>
      </c>
      <c r="E64" s="29">
        <v>44910</v>
      </c>
      <c r="F64" s="27" t="s">
        <v>140</v>
      </c>
      <c r="G64" s="29">
        <v>44903</v>
      </c>
      <c r="H64" s="31" t="s">
        <v>141</v>
      </c>
      <c r="I64" s="27" t="s">
        <v>142</v>
      </c>
      <c r="J64" s="26">
        <v>104401.68</v>
      </c>
      <c r="K64" s="29">
        <v>44943</v>
      </c>
      <c r="L64" s="27" t="s">
        <v>300</v>
      </c>
      <c r="M64" s="26">
        <v>104401.68</v>
      </c>
      <c r="N64" s="26">
        <v>104401.68</v>
      </c>
      <c r="O64" s="26">
        <f t="shared" si="0"/>
        <v>0</v>
      </c>
      <c r="P64" s="23"/>
    </row>
    <row r="65" spans="1:17" s="1" customFormat="1" ht="24" x14ac:dyDescent="0.2">
      <c r="A65" s="22">
        <v>54</v>
      </c>
      <c r="B65" s="28">
        <v>44914</v>
      </c>
      <c r="C65" s="30">
        <v>132228642</v>
      </c>
      <c r="D65" s="27" t="s">
        <v>273</v>
      </c>
      <c r="E65" s="29">
        <v>44911</v>
      </c>
      <c r="F65" s="27" t="s">
        <v>143</v>
      </c>
      <c r="G65" s="29" t="s">
        <v>301</v>
      </c>
      <c r="H65" s="31" t="s">
        <v>302</v>
      </c>
      <c r="I65" s="27" t="s">
        <v>144</v>
      </c>
      <c r="J65" s="26">
        <v>259600</v>
      </c>
      <c r="K65" s="29">
        <v>44937</v>
      </c>
      <c r="L65" s="27" t="s">
        <v>303</v>
      </c>
      <c r="M65" s="26">
        <v>259600</v>
      </c>
      <c r="N65" s="26">
        <v>259600</v>
      </c>
      <c r="O65" s="26">
        <f t="shared" si="0"/>
        <v>0</v>
      </c>
      <c r="P65" s="23"/>
    </row>
    <row r="66" spans="1:17" s="1" customFormat="1" ht="36" x14ac:dyDescent="0.2">
      <c r="A66" s="22">
        <v>55</v>
      </c>
      <c r="B66" s="28">
        <v>44914</v>
      </c>
      <c r="C66" s="30">
        <v>101893931</v>
      </c>
      <c r="D66" s="27" t="s">
        <v>304</v>
      </c>
      <c r="E66" s="29">
        <v>44909</v>
      </c>
      <c r="F66" s="27" t="s">
        <v>147</v>
      </c>
      <c r="G66" s="29">
        <v>44897</v>
      </c>
      <c r="H66" s="31" t="s">
        <v>305</v>
      </c>
      <c r="I66" s="27" t="s">
        <v>148</v>
      </c>
      <c r="J66" s="26">
        <v>67208.009999999995</v>
      </c>
      <c r="K66" s="29">
        <v>44936</v>
      </c>
      <c r="L66" s="27" t="s">
        <v>306</v>
      </c>
      <c r="M66" s="26">
        <v>67208.009999999995</v>
      </c>
      <c r="N66" s="26">
        <v>67208.009999999995</v>
      </c>
      <c r="O66" s="26">
        <f t="shared" si="0"/>
        <v>0</v>
      </c>
      <c r="P66" s="23"/>
    </row>
    <row r="67" spans="1:17" s="1" customFormat="1" ht="24" x14ac:dyDescent="0.2">
      <c r="A67" s="20">
        <v>56</v>
      </c>
      <c r="B67" s="28">
        <v>44914</v>
      </c>
      <c r="C67" s="30">
        <v>130570592</v>
      </c>
      <c r="D67" s="27" t="s">
        <v>19</v>
      </c>
      <c r="E67" s="29">
        <v>44914</v>
      </c>
      <c r="F67" s="27" t="s">
        <v>149</v>
      </c>
      <c r="G67" s="29" t="s">
        <v>307</v>
      </c>
      <c r="H67" s="31" t="s">
        <v>308</v>
      </c>
      <c r="I67" s="27" t="s">
        <v>150</v>
      </c>
      <c r="J67" s="26">
        <v>12123.79</v>
      </c>
      <c r="K67" s="29">
        <v>44943</v>
      </c>
      <c r="L67" s="27" t="s">
        <v>309</v>
      </c>
      <c r="M67" s="26">
        <v>12123.79</v>
      </c>
      <c r="N67" s="26">
        <v>12123.79</v>
      </c>
      <c r="O67" s="26">
        <f t="shared" si="0"/>
        <v>0</v>
      </c>
      <c r="P67" s="23"/>
    </row>
    <row r="68" spans="1:17" s="1" customFormat="1" ht="24" x14ac:dyDescent="0.2">
      <c r="A68" s="20">
        <v>57</v>
      </c>
      <c r="B68" s="28">
        <v>44914</v>
      </c>
      <c r="C68" s="30">
        <v>131343228</v>
      </c>
      <c r="D68" s="27" t="s">
        <v>196</v>
      </c>
      <c r="E68" s="29">
        <v>44910</v>
      </c>
      <c r="F68" s="27" t="s">
        <v>151</v>
      </c>
      <c r="G68" s="29">
        <v>44903</v>
      </c>
      <c r="H68" s="31" t="s">
        <v>152</v>
      </c>
      <c r="I68" s="27" t="s">
        <v>153</v>
      </c>
      <c r="J68" s="26">
        <v>57000</v>
      </c>
      <c r="K68" s="29">
        <v>44943</v>
      </c>
      <c r="L68" s="27" t="s">
        <v>310</v>
      </c>
      <c r="M68" s="26">
        <v>57000</v>
      </c>
      <c r="N68" s="26">
        <v>57000</v>
      </c>
      <c r="O68" s="26">
        <f t="shared" si="0"/>
        <v>0</v>
      </c>
      <c r="P68" s="23"/>
    </row>
    <row r="69" spans="1:17" s="1" customFormat="1" ht="24" x14ac:dyDescent="0.2">
      <c r="A69" s="22">
        <v>58</v>
      </c>
      <c r="B69" s="28">
        <v>44914</v>
      </c>
      <c r="C69" s="30">
        <v>101512369</v>
      </c>
      <c r="D69" s="27" t="s">
        <v>197</v>
      </c>
      <c r="E69" s="29" t="s">
        <v>154</v>
      </c>
      <c r="F69" s="27" t="s">
        <v>155</v>
      </c>
      <c r="G69" s="29">
        <v>44880</v>
      </c>
      <c r="H69" s="31" t="s">
        <v>156</v>
      </c>
      <c r="I69" s="27" t="s">
        <v>311</v>
      </c>
      <c r="J69" s="26">
        <v>84960</v>
      </c>
      <c r="K69" s="29">
        <v>44943</v>
      </c>
      <c r="L69" s="27" t="s">
        <v>310</v>
      </c>
      <c r="M69" s="26">
        <v>84960</v>
      </c>
      <c r="N69" s="26">
        <v>84960</v>
      </c>
      <c r="O69" s="26">
        <f t="shared" si="0"/>
        <v>0</v>
      </c>
      <c r="P69" s="23"/>
    </row>
    <row r="70" spans="1:17" s="1" customFormat="1" ht="24" x14ac:dyDescent="0.2">
      <c r="A70" s="22">
        <v>59</v>
      </c>
      <c r="B70" s="28">
        <v>44914</v>
      </c>
      <c r="C70" s="30">
        <v>132225147</v>
      </c>
      <c r="D70" s="27" t="s">
        <v>312</v>
      </c>
      <c r="E70" s="29">
        <v>44909</v>
      </c>
      <c r="F70" s="27" t="s">
        <v>157</v>
      </c>
      <c r="G70" s="29">
        <v>44895</v>
      </c>
      <c r="H70" s="31" t="s">
        <v>313</v>
      </c>
      <c r="I70" s="27" t="s">
        <v>158</v>
      </c>
      <c r="J70" s="26">
        <v>13728.22</v>
      </c>
      <c r="K70" s="29">
        <v>44943</v>
      </c>
      <c r="L70" s="27" t="s">
        <v>314</v>
      </c>
      <c r="M70" s="26">
        <v>13728.22</v>
      </c>
      <c r="N70" s="26">
        <v>13728.22</v>
      </c>
      <c r="O70" s="26">
        <f t="shared" si="0"/>
        <v>0</v>
      </c>
      <c r="P70" s="23"/>
    </row>
    <row r="71" spans="1:17" s="1" customFormat="1" ht="24" x14ac:dyDescent="0.2">
      <c r="A71" s="20">
        <v>60</v>
      </c>
      <c r="B71" s="28">
        <v>44914</v>
      </c>
      <c r="C71" s="30">
        <v>131551882</v>
      </c>
      <c r="D71" s="27" t="s">
        <v>198</v>
      </c>
      <c r="E71" s="29">
        <v>44907</v>
      </c>
      <c r="F71" s="27" t="s">
        <v>159</v>
      </c>
      <c r="G71" s="29">
        <v>44895</v>
      </c>
      <c r="H71" s="31" t="s">
        <v>315</v>
      </c>
      <c r="I71" s="27" t="s">
        <v>160</v>
      </c>
      <c r="J71" s="26">
        <v>66044.600000000006</v>
      </c>
      <c r="K71" s="29">
        <v>44943</v>
      </c>
      <c r="L71" s="27" t="s">
        <v>316</v>
      </c>
      <c r="M71" s="26">
        <v>66044.600000000006</v>
      </c>
      <c r="N71" s="26">
        <v>66044.600000000006</v>
      </c>
      <c r="O71" s="26">
        <f t="shared" si="0"/>
        <v>0</v>
      </c>
      <c r="P71" s="23"/>
    </row>
    <row r="72" spans="1:17" s="1" customFormat="1" ht="168" x14ac:dyDescent="0.2">
      <c r="A72" s="20">
        <v>61</v>
      </c>
      <c r="B72" s="28">
        <v>44914</v>
      </c>
      <c r="C72" s="30">
        <v>124027812</v>
      </c>
      <c r="D72" s="27" t="s">
        <v>21</v>
      </c>
      <c r="E72" s="29" t="s">
        <v>397</v>
      </c>
      <c r="F72" s="27" t="s">
        <v>398</v>
      </c>
      <c r="G72" s="29">
        <v>44853</v>
      </c>
      <c r="H72" s="31" t="s">
        <v>145</v>
      </c>
      <c r="I72" s="27" t="s">
        <v>146</v>
      </c>
      <c r="J72" s="26">
        <v>150250</v>
      </c>
      <c r="K72" s="29">
        <v>44943</v>
      </c>
      <c r="L72" s="27" t="s">
        <v>317</v>
      </c>
      <c r="M72" s="26">
        <v>29865</v>
      </c>
      <c r="N72" s="26">
        <f>29865+48025</f>
        <v>77890</v>
      </c>
      <c r="O72" s="26">
        <f t="shared" si="0"/>
        <v>48025</v>
      </c>
      <c r="P72" s="25">
        <v>120385</v>
      </c>
      <c r="Q72" s="1" t="s">
        <v>372</v>
      </c>
    </row>
    <row r="73" spans="1:17" s="1" customFormat="1" ht="24" x14ac:dyDescent="0.2">
      <c r="A73" s="22">
        <v>62</v>
      </c>
      <c r="B73" s="28">
        <v>44915</v>
      </c>
      <c r="C73" s="30">
        <v>131189652</v>
      </c>
      <c r="D73" s="27" t="s">
        <v>199</v>
      </c>
      <c r="E73" s="29">
        <v>44909</v>
      </c>
      <c r="F73" s="27" t="s">
        <v>161</v>
      </c>
      <c r="G73" s="29">
        <v>44873</v>
      </c>
      <c r="H73" s="31" t="s">
        <v>162</v>
      </c>
      <c r="I73" s="27" t="s">
        <v>163</v>
      </c>
      <c r="J73" s="26">
        <v>2501010</v>
      </c>
      <c r="K73" s="29">
        <v>44943</v>
      </c>
      <c r="L73" s="27" t="s">
        <v>318</v>
      </c>
      <c r="M73" s="26">
        <v>647668.96</v>
      </c>
      <c r="N73" s="26">
        <v>647668.96</v>
      </c>
      <c r="O73" s="26">
        <f t="shared" si="0"/>
        <v>0</v>
      </c>
      <c r="P73" s="25">
        <v>1853341.04</v>
      </c>
      <c r="Q73" s="1" t="s">
        <v>372</v>
      </c>
    </row>
    <row r="74" spans="1:17" s="1" customFormat="1" ht="36" x14ac:dyDescent="0.2">
      <c r="A74" s="22">
        <v>63</v>
      </c>
      <c r="B74" s="28">
        <v>44916</v>
      </c>
      <c r="C74" s="30">
        <v>131211224</v>
      </c>
      <c r="D74" s="27" t="s">
        <v>22</v>
      </c>
      <c r="E74" s="29">
        <v>44909</v>
      </c>
      <c r="F74" s="27" t="s">
        <v>165</v>
      </c>
      <c r="G74" s="29">
        <v>44897</v>
      </c>
      <c r="H74" s="31" t="s">
        <v>176</v>
      </c>
      <c r="I74" s="27" t="s">
        <v>166</v>
      </c>
      <c r="J74" s="26">
        <v>182461.75</v>
      </c>
      <c r="K74" s="29">
        <v>44932</v>
      </c>
      <c r="L74" s="27" t="s">
        <v>319</v>
      </c>
      <c r="M74" s="26">
        <v>182461.75</v>
      </c>
      <c r="N74" s="26">
        <v>182461.75</v>
      </c>
      <c r="O74" s="26">
        <f t="shared" si="0"/>
        <v>0</v>
      </c>
      <c r="P74" s="25"/>
    </row>
    <row r="75" spans="1:17" s="1" customFormat="1" ht="24" x14ac:dyDescent="0.2">
      <c r="A75" s="20">
        <v>64</v>
      </c>
      <c r="B75" s="28">
        <v>44916</v>
      </c>
      <c r="C75" s="30">
        <v>131211224</v>
      </c>
      <c r="D75" s="27" t="s">
        <v>22</v>
      </c>
      <c r="E75" s="29">
        <v>44910</v>
      </c>
      <c r="F75" s="27" t="s">
        <v>167</v>
      </c>
      <c r="G75" s="29">
        <v>44897</v>
      </c>
      <c r="H75" s="31" t="s">
        <v>177</v>
      </c>
      <c r="I75" s="27" t="s">
        <v>168</v>
      </c>
      <c r="J75" s="26">
        <v>35164</v>
      </c>
      <c r="K75" s="29">
        <v>44943</v>
      </c>
      <c r="L75" s="27" t="s">
        <v>320</v>
      </c>
      <c r="M75" s="26">
        <v>35164</v>
      </c>
      <c r="N75" s="26">
        <v>35164</v>
      </c>
      <c r="O75" s="26">
        <f t="shared" si="0"/>
        <v>0</v>
      </c>
      <c r="P75" s="23"/>
    </row>
    <row r="76" spans="1:17" s="1" customFormat="1" ht="24" x14ac:dyDescent="0.2">
      <c r="A76" s="20">
        <v>65</v>
      </c>
      <c r="B76" s="28">
        <v>44916</v>
      </c>
      <c r="C76" s="30">
        <v>130689164</v>
      </c>
      <c r="D76" s="27" t="s">
        <v>200</v>
      </c>
      <c r="E76" s="29">
        <v>44916</v>
      </c>
      <c r="F76" s="27" t="s">
        <v>169</v>
      </c>
      <c r="G76" s="29">
        <v>44894</v>
      </c>
      <c r="H76" s="31" t="s">
        <v>178</v>
      </c>
      <c r="I76" s="27" t="s">
        <v>321</v>
      </c>
      <c r="J76" s="26">
        <v>2880600</v>
      </c>
      <c r="K76" s="29">
        <v>44943</v>
      </c>
      <c r="L76" s="27" t="s">
        <v>322</v>
      </c>
      <c r="M76" s="26">
        <v>2880600</v>
      </c>
      <c r="N76" s="26">
        <v>2880600</v>
      </c>
      <c r="O76" s="26">
        <f t="shared" si="0"/>
        <v>0</v>
      </c>
      <c r="P76" s="23"/>
    </row>
    <row r="77" spans="1:17" s="1" customFormat="1" ht="24" x14ac:dyDescent="0.2">
      <c r="A77" s="22">
        <v>66</v>
      </c>
      <c r="B77" s="28">
        <v>44917</v>
      </c>
      <c r="C77" s="30">
        <v>132321413</v>
      </c>
      <c r="D77" s="27" t="s">
        <v>323</v>
      </c>
      <c r="E77" s="29" t="s">
        <v>179</v>
      </c>
      <c r="F77" s="27" t="s">
        <v>102</v>
      </c>
      <c r="G77" s="29">
        <v>44907</v>
      </c>
      <c r="H77" s="31" t="s">
        <v>324</v>
      </c>
      <c r="I77" s="27" t="s">
        <v>170</v>
      </c>
      <c r="J77" s="26">
        <v>312228</v>
      </c>
      <c r="K77" s="29">
        <v>44932</v>
      </c>
      <c r="L77" s="27" t="s">
        <v>325</v>
      </c>
      <c r="M77" s="26">
        <v>312228</v>
      </c>
      <c r="N77" s="26">
        <v>312228</v>
      </c>
      <c r="O77" s="26">
        <f t="shared" ref="O77:O82" si="1">+N77-M77</f>
        <v>0</v>
      </c>
      <c r="P77" s="23"/>
    </row>
    <row r="78" spans="1:17" s="1" customFormat="1" ht="24" x14ac:dyDescent="0.2">
      <c r="A78" s="22">
        <v>67</v>
      </c>
      <c r="B78" s="28">
        <v>44922</v>
      </c>
      <c r="C78" s="30">
        <v>101820217</v>
      </c>
      <c r="D78" s="27" t="s">
        <v>31</v>
      </c>
      <c r="E78" s="29">
        <v>44914</v>
      </c>
      <c r="F78" s="27" t="s">
        <v>171</v>
      </c>
      <c r="G78" s="29"/>
      <c r="H78" s="31"/>
      <c r="I78" s="27" t="s">
        <v>172</v>
      </c>
      <c r="J78" s="26">
        <v>358988.05</v>
      </c>
      <c r="K78" s="29">
        <v>44943</v>
      </c>
      <c r="L78" s="27" t="s">
        <v>326</v>
      </c>
      <c r="M78" s="26">
        <v>358988.05</v>
      </c>
      <c r="N78" s="26">
        <v>358988.05</v>
      </c>
      <c r="O78" s="26">
        <f t="shared" si="1"/>
        <v>0</v>
      </c>
      <c r="P78" s="23"/>
    </row>
    <row r="79" spans="1:17" s="1" customFormat="1" ht="36" x14ac:dyDescent="0.2">
      <c r="A79" s="20">
        <v>68</v>
      </c>
      <c r="B79" s="28">
        <v>44924</v>
      </c>
      <c r="C79" s="30">
        <v>101001577</v>
      </c>
      <c r="D79" s="27" t="s">
        <v>327</v>
      </c>
      <c r="E79" s="29">
        <v>44589</v>
      </c>
      <c r="F79" s="27" t="s">
        <v>173</v>
      </c>
      <c r="G79" s="29"/>
      <c r="H79" s="31"/>
      <c r="I79" s="27" t="s">
        <v>402</v>
      </c>
      <c r="J79" s="26">
        <v>298694.83</v>
      </c>
      <c r="K79" s="29">
        <v>44943</v>
      </c>
      <c r="L79" s="27" t="s">
        <v>328</v>
      </c>
      <c r="M79" s="26">
        <v>298694.83</v>
      </c>
      <c r="N79" s="26">
        <v>298694.83</v>
      </c>
      <c r="O79" s="26">
        <f t="shared" si="1"/>
        <v>0</v>
      </c>
      <c r="P79" s="23"/>
    </row>
    <row r="80" spans="1:17" s="1" customFormat="1" ht="36" x14ac:dyDescent="0.2">
      <c r="A80" s="20">
        <v>69</v>
      </c>
      <c r="B80" s="28">
        <v>44924</v>
      </c>
      <c r="C80" s="30">
        <v>130228698</v>
      </c>
      <c r="D80" s="27" t="s">
        <v>201</v>
      </c>
      <c r="E80" s="29">
        <v>44923</v>
      </c>
      <c r="F80" s="27" t="s">
        <v>174</v>
      </c>
      <c r="G80" s="29">
        <v>44848</v>
      </c>
      <c r="H80" s="31" t="s">
        <v>329</v>
      </c>
      <c r="I80" s="27" t="s">
        <v>175</v>
      </c>
      <c r="J80" s="26">
        <v>143292.98000000001</v>
      </c>
      <c r="K80" s="29">
        <v>44937</v>
      </c>
      <c r="L80" s="27" t="s">
        <v>330</v>
      </c>
      <c r="M80" s="26">
        <v>143292.98000000001</v>
      </c>
      <c r="N80" s="26">
        <v>143292.98000000001</v>
      </c>
      <c r="O80" s="26">
        <f t="shared" si="1"/>
        <v>0</v>
      </c>
      <c r="P80" s="23"/>
    </row>
    <row r="81" spans="1:16" s="1" customFormat="1" ht="24" x14ac:dyDescent="0.2">
      <c r="A81" s="22">
        <v>70</v>
      </c>
      <c r="B81" s="28" t="s">
        <v>331</v>
      </c>
      <c r="C81" s="30">
        <v>401007551</v>
      </c>
      <c r="D81" s="27" t="s">
        <v>181</v>
      </c>
      <c r="E81" s="29">
        <v>44936</v>
      </c>
      <c r="F81" s="27" t="s">
        <v>37</v>
      </c>
      <c r="G81" s="29" t="s">
        <v>244</v>
      </c>
      <c r="H81" s="31" t="s">
        <v>244</v>
      </c>
      <c r="I81" s="27" t="s">
        <v>332</v>
      </c>
      <c r="J81" s="26">
        <v>44000</v>
      </c>
      <c r="K81" s="29"/>
      <c r="L81" s="27"/>
      <c r="M81" s="26">
        <v>0</v>
      </c>
      <c r="N81" s="26">
        <v>44000</v>
      </c>
      <c r="O81" s="26">
        <f t="shared" si="1"/>
        <v>44000</v>
      </c>
      <c r="P81" s="24"/>
    </row>
    <row r="82" spans="1:16" s="1" customFormat="1" ht="24" x14ac:dyDescent="0.2">
      <c r="A82" s="22">
        <v>71</v>
      </c>
      <c r="B82" s="28">
        <v>44952</v>
      </c>
      <c r="C82" s="30" t="s">
        <v>333</v>
      </c>
      <c r="D82" s="27" t="s">
        <v>31</v>
      </c>
      <c r="E82" s="29" t="s">
        <v>334</v>
      </c>
      <c r="F82" s="27" t="s">
        <v>335</v>
      </c>
      <c r="G82" s="29" t="s">
        <v>244</v>
      </c>
      <c r="H82" s="31" t="s">
        <v>244</v>
      </c>
      <c r="I82" s="27" t="s">
        <v>336</v>
      </c>
      <c r="J82" s="26">
        <v>351191.25</v>
      </c>
      <c r="K82" s="29"/>
      <c r="L82" s="27"/>
      <c r="M82" s="26">
        <v>0</v>
      </c>
      <c r="N82" s="26">
        <v>351191.25</v>
      </c>
      <c r="O82" s="26">
        <f t="shared" si="1"/>
        <v>351191.25</v>
      </c>
      <c r="P82" s="23"/>
    </row>
    <row r="83" spans="1:16" s="1" customFormat="1" ht="24" x14ac:dyDescent="0.2">
      <c r="A83" s="20">
        <v>72</v>
      </c>
      <c r="B83" s="28">
        <v>44957</v>
      </c>
      <c r="C83" s="30" t="s">
        <v>376</v>
      </c>
      <c r="D83" s="27" t="s">
        <v>377</v>
      </c>
      <c r="E83" s="29" t="s">
        <v>378</v>
      </c>
      <c r="F83" s="27" t="s">
        <v>379</v>
      </c>
      <c r="G83" s="29">
        <v>44907</v>
      </c>
      <c r="H83" s="31" t="s">
        <v>380</v>
      </c>
      <c r="I83" s="27" t="s">
        <v>381</v>
      </c>
      <c r="J83" s="26">
        <v>38350</v>
      </c>
      <c r="K83" s="29"/>
      <c r="L83" s="27"/>
      <c r="M83" s="26">
        <v>0</v>
      </c>
      <c r="N83" s="26">
        <v>38350</v>
      </c>
      <c r="O83" s="26">
        <f t="shared" ref="O83:O85" si="2">+N83-M83</f>
        <v>38350</v>
      </c>
      <c r="P83" s="23"/>
    </row>
    <row r="84" spans="1:16" s="1" customFormat="1" ht="24" x14ac:dyDescent="0.2">
      <c r="A84" s="20">
        <v>73</v>
      </c>
      <c r="B84" s="28">
        <v>44957</v>
      </c>
      <c r="C84" s="30" t="s">
        <v>382</v>
      </c>
      <c r="D84" s="27" t="s">
        <v>201</v>
      </c>
      <c r="E84" s="29" t="s">
        <v>383</v>
      </c>
      <c r="F84" s="27" t="s">
        <v>384</v>
      </c>
      <c r="G84" s="29">
        <v>44895</v>
      </c>
      <c r="H84" s="31" t="s">
        <v>385</v>
      </c>
      <c r="I84" s="27" t="s">
        <v>386</v>
      </c>
      <c r="J84" s="26">
        <v>98897.96</v>
      </c>
      <c r="K84" s="29"/>
      <c r="L84" s="27"/>
      <c r="M84" s="26">
        <v>0</v>
      </c>
      <c r="N84" s="26">
        <v>98897.96</v>
      </c>
      <c r="O84" s="26">
        <f t="shared" si="2"/>
        <v>98897.96</v>
      </c>
      <c r="P84" s="23"/>
    </row>
    <row r="85" spans="1:16" s="1" customFormat="1" ht="48" x14ac:dyDescent="0.2">
      <c r="A85" s="22">
        <v>74</v>
      </c>
      <c r="B85" s="28">
        <v>44957</v>
      </c>
      <c r="C85" s="30" t="s">
        <v>390</v>
      </c>
      <c r="D85" s="27" t="s">
        <v>183</v>
      </c>
      <c r="E85" s="29">
        <v>44927</v>
      </c>
      <c r="F85" s="27" t="s">
        <v>392</v>
      </c>
      <c r="G85" s="29" t="s">
        <v>244</v>
      </c>
      <c r="H85" s="31" t="s">
        <v>244</v>
      </c>
      <c r="I85" s="27" t="s">
        <v>394</v>
      </c>
      <c r="J85" s="26"/>
      <c r="K85" s="29"/>
      <c r="L85" s="27"/>
      <c r="M85" s="26">
        <v>0</v>
      </c>
      <c r="N85" s="26">
        <v>62334.239999999998</v>
      </c>
      <c r="O85" s="26">
        <f t="shared" si="2"/>
        <v>62334.239999999998</v>
      </c>
      <c r="P85" s="23"/>
    </row>
    <row r="86" spans="1:16" s="1" customFormat="1" ht="36" x14ac:dyDescent="0.2">
      <c r="A86" s="22">
        <v>75</v>
      </c>
      <c r="B86" s="28">
        <v>44957</v>
      </c>
      <c r="C86" s="30" t="s">
        <v>391</v>
      </c>
      <c r="D86" s="27" t="s">
        <v>389</v>
      </c>
      <c r="E86" s="29">
        <v>44915</v>
      </c>
      <c r="F86" s="27" t="s">
        <v>393</v>
      </c>
      <c r="G86" s="28" t="s">
        <v>244</v>
      </c>
      <c r="H86" s="31" t="s">
        <v>244</v>
      </c>
      <c r="I86" s="27" t="s">
        <v>403</v>
      </c>
      <c r="J86" s="26"/>
      <c r="K86" s="29"/>
      <c r="L86" s="27"/>
      <c r="M86" s="26">
        <v>0</v>
      </c>
      <c r="N86" s="26">
        <v>27923.5</v>
      </c>
      <c r="O86" s="26">
        <f t="shared" ref="O86:O88" si="3">+N86-M86</f>
        <v>27923.5</v>
      </c>
      <c r="P86" s="23"/>
    </row>
    <row r="87" spans="1:16" s="1" customFormat="1" ht="36" x14ac:dyDescent="0.2">
      <c r="A87" s="20">
        <v>76</v>
      </c>
      <c r="B87" s="28">
        <v>44957</v>
      </c>
      <c r="C87" s="30">
        <v>101001577</v>
      </c>
      <c r="D87" s="27" t="s">
        <v>327</v>
      </c>
      <c r="E87" s="29" t="s">
        <v>400</v>
      </c>
      <c r="F87" s="27" t="s">
        <v>401</v>
      </c>
      <c r="G87" s="28" t="s">
        <v>244</v>
      </c>
      <c r="H87" s="31" t="s">
        <v>244</v>
      </c>
      <c r="I87" s="27" t="s">
        <v>404</v>
      </c>
      <c r="J87" s="26"/>
      <c r="K87" s="29"/>
      <c r="L87" s="27"/>
      <c r="M87" s="26">
        <v>0</v>
      </c>
      <c r="N87" s="26">
        <v>311558.24000000005</v>
      </c>
      <c r="O87" s="26">
        <f t="shared" si="3"/>
        <v>311558.24000000005</v>
      </c>
      <c r="P87" s="23"/>
    </row>
    <row r="88" spans="1:16" s="1" customFormat="1" ht="36" x14ac:dyDescent="0.2">
      <c r="A88" s="20">
        <v>77</v>
      </c>
      <c r="B88" s="28">
        <v>44957</v>
      </c>
      <c r="C88" s="30" t="s">
        <v>406</v>
      </c>
      <c r="D88" s="27" t="s">
        <v>405</v>
      </c>
      <c r="E88" s="29">
        <v>44957</v>
      </c>
      <c r="F88" s="27" t="s">
        <v>407</v>
      </c>
      <c r="G88" s="28">
        <v>44901</v>
      </c>
      <c r="H88" s="31" t="s">
        <v>409</v>
      </c>
      <c r="I88" s="27" t="s">
        <v>408</v>
      </c>
      <c r="J88" s="26">
        <v>49701.56</v>
      </c>
      <c r="K88" s="29"/>
      <c r="L88" s="27"/>
      <c r="M88" s="26"/>
      <c r="N88" s="26">
        <v>49701.56</v>
      </c>
      <c r="O88" s="26">
        <f t="shared" si="3"/>
        <v>49701.56</v>
      </c>
      <c r="P88" s="23"/>
    </row>
    <row r="89" spans="1:16" s="35" customFormat="1" ht="15.75" thickBot="1" x14ac:dyDescent="0.3">
      <c r="A89" s="47" t="s">
        <v>7</v>
      </c>
      <c r="B89" s="48"/>
      <c r="C89" s="48"/>
      <c r="D89" s="48"/>
      <c r="E89" s="48"/>
      <c r="F89" s="48"/>
      <c r="G89" s="48"/>
      <c r="H89" s="48"/>
      <c r="I89" s="5"/>
      <c r="J89" s="5"/>
      <c r="K89" s="5"/>
      <c r="L89" s="5"/>
      <c r="M89" s="38">
        <f>SUM(M12:M88)</f>
        <v>14166460.719999997</v>
      </c>
      <c r="N89" s="38">
        <f>SUM(N12:N88)</f>
        <v>15992232.84</v>
      </c>
      <c r="O89" s="38">
        <f>SUM(O12:O88)</f>
        <v>1825772.12</v>
      </c>
      <c r="P89" s="6"/>
    </row>
    <row r="90" spans="1:16" x14ac:dyDescent="0.2">
      <c r="F90" s="3"/>
      <c r="H90" s="2"/>
      <c r="K90" s="7"/>
      <c r="O90" s="36"/>
    </row>
    <row r="91" spans="1:16" x14ac:dyDescent="0.2">
      <c r="F91" s="3"/>
      <c r="H91" s="2"/>
      <c r="K91" s="11"/>
      <c r="O91" s="11"/>
    </row>
    <row r="92" spans="1:16" x14ac:dyDescent="0.2">
      <c r="F92" s="3"/>
      <c r="H92" s="2"/>
      <c r="K92" s="11"/>
      <c r="O92" s="11"/>
    </row>
    <row r="93" spans="1:16" x14ac:dyDescent="0.2">
      <c r="F93" s="3"/>
      <c r="H93" s="2"/>
      <c r="K93" s="11"/>
    </row>
    <row r="94" spans="1:16" x14ac:dyDescent="0.2">
      <c r="F94" s="3"/>
      <c r="H94" s="2"/>
      <c r="K94" s="7"/>
    </row>
    <row r="95" spans="1:16" x14ac:dyDescent="0.2">
      <c r="F95" s="3"/>
      <c r="H95" s="2"/>
      <c r="K95" s="7"/>
    </row>
    <row r="96" spans="1:16" ht="26.25" customHeight="1" x14ac:dyDescent="0.25">
      <c r="C96" s="42" t="s">
        <v>396</v>
      </c>
      <c r="D96" s="42"/>
      <c r="E96" s="13"/>
      <c r="F96" s="13"/>
      <c r="G96" s="42" t="s">
        <v>205</v>
      </c>
      <c r="H96" s="42"/>
      <c r="J96" s="39" t="s">
        <v>3</v>
      </c>
      <c r="K96" s="39"/>
      <c r="L96" s="39"/>
    </row>
    <row r="97" spans="3:12" ht="15" customHeight="1" x14ac:dyDescent="0.2">
      <c r="C97" s="44" t="s">
        <v>203</v>
      </c>
      <c r="D97" s="44"/>
      <c r="E97" s="14"/>
      <c r="F97" s="14"/>
      <c r="G97" s="43" t="s">
        <v>4</v>
      </c>
      <c r="H97" s="43"/>
      <c r="J97" s="40" t="s">
        <v>5</v>
      </c>
      <c r="K97" s="40"/>
      <c r="L97" s="40"/>
    </row>
    <row r="98" spans="3:12" ht="15.75" customHeight="1" x14ac:dyDescent="0.2">
      <c r="C98" s="41" t="s">
        <v>399</v>
      </c>
      <c r="D98" s="41"/>
      <c r="E98" s="37"/>
      <c r="F98" s="37"/>
      <c r="G98" s="41" t="s">
        <v>204</v>
      </c>
      <c r="H98" s="41"/>
      <c r="J98" s="40" t="s">
        <v>6</v>
      </c>
      <c r="K98" s="40"/>
      <c r="L98" s="40"/>
    </row>
  </sheetData>
  <protectedRanges>
    <protectedRange sqref="H96" name="Rango1_3_6_1_1"/>
    <protectedRange sqref="C96" name="Rango1_4_6_1_1"/>
    <protectedRange sqref="J96" name="Rango1_3_6"/>
  </protectedRanges>
  <mergeCells count="14">
    <mergeCell ref="A5:L5"/>
    <mergeCell ref="A6:L6"/>
    <mergeCell ref="A7:L7"/>
    <mergeCell ref="A8:L8"/>
    <mergeCell ref="A89:H89"/>
    <mergeCell ref="J96:L96"/>
    <mergeCell ref="J97:L97"/>
    <mergeCell ref="J98:L98"/>
    <mergeCell ref="C98:D98"/>
    <mergeCell ref="G96:H96"/>
    <mergeCell ref="G97:H97"/>
    <mergeCell ref="G98:H98"/>
    <mergeCell ref="C96:D96"/>
    <mergeCell ref="C97:D97"/>
  </mergeCells>
  <printOptions horizontalCentered="1"/>
  <pageMargins left="0" right="0" top="0.31496062992125984" bottom="0.15748031496062992" header="0.31496062992125984" footer="0.15748031496062992"/>
  <pageSetup scale="48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PAGADA </vt:lpstr>
      <vt:lpstr>'DEUDA PAGADA '!Área_de_impresión</vt:lpstr>
      <vt:lpstr>'DEUDA PAGADA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Mirian Mercedes Bautista</cp:lastModifiedBy>
  <cp:lastPrinted>2023-01-11T14:39:58Z</cp:lastPrinted>
  <dcterms:created xsi:type="dcterms:W3CDTF">2022-07-06T19:15:01Z</dcterms:created>
  <dcterms:modified xsi:type="dcterms:W3CDTF">2023-02-06T14:03:00Z</dcterms:modified>
</cp:coreProperties>
</file>