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OCTUBRE 2022\"/>
    </mc:Choice>
  </mc:AlternateContent>
  <xr:revisionPtr revIDLastSave="0" documentId="13_ncr:1_{FB413065-ADAE-489F-B1C4-3839444A1F56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'!$A$15:$R$60</definedName>
    <definedName name="_xlnm.Print_Area" localSheetId="0">'DEUDA PAGADA '!$A$16:$N$71</definedName>
    <definedName name="_xlnm.Print_Titles" localSheetId="0">'DEUDA PAGADA '!$4:$15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59" i="1" l="1"/>
  <c r="M21" i="1"/>
  <c r="M54" i="1" l="1"/>
  <c r="N54" i="1"/>
  <c r="N60" i="1" s="1"/>
  <c r="J60" i="1" l="1"/>
  <c r="M56" i="1" l="1"/>
  <c r="M18" i="1" l="1"/>
  <c r="M17" i="1"/>
  <c r="M16" i="1"/>
  <c r="P16" i="1" l="1"/>
  <c r="M60" i="1"/>
</calcChain>
</file>

<file path=xl/sharedStrings.xml><?xml version="1.0" encoding="utf-8"?>
<sst xmlns="http://schemas.openxmlformats.org/spreadsheetml/2006/main" count="240" uniqueCount="203">
  <si>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</si>
  <si>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</si>
  <si>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</si>
  <si>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</si>
  <si>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</si>
  <si>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</si>
  <si>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</si>
  <si>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</si>
  <si>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00089/2022</t>
  </si>
  <si>
    <t>Para registrar servicio de mantenimiento y/o reparación a equipos de aires acondicionados de la institución por seis (6) meses.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</si>
  <si>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</si>
  <si>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</si>
  <si>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</si>
  <si>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</si>
  <si>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</si>
  <si>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</si>
  <si>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 xml:space="preserve">                                                                  Preparado por</t>
  </si>
  <si>
    <t>TOTAL RD$</t>
  </si>
  <si>
    <t>B1500000362</t>
  </si>
  <si>
    <t>00173/2022</t>
  </si>
  <si>
    <t>B1500001503</t>
  </si>
  <si>
    <t>00175/2022</t>
  </si>
  <si>
    <t>00120/2022</t>
  </si>
  <si>
    <t>Para registrar adquisición de botellones de agua de 5 galones y fardo de botellitas para uso en la institución.</t>
  </si>
  <si>
    <t>00084/2022</t>
  </si>
  <si>
    <t>Contratación de servicio de agencia publicitaria para campaña de comunicación institucional en medios digitales.</t>
  </si>
  <si>
    <t xml:space="preserve">                           EN PROCESO DE PAGO</t>
  </si>
  <si>
    <t>MINISTERIO DE HACIENDA</t>
  </si>
  <si>
    <t>DIRECCIÓN GENERAL DE CONTABILIDAD GUBERNAMENTAL</t>
  </si>
  <si>
    <t>Registros y pagos proveedores</t>
  </si>
  <si>
    <t xml:space="preserve">                                                                      Contadora</t>
  </si>
  <si>
    <t xml:space="preserve">20/06/2022 </t>
  </si>
  <si>
    <t>B1500000020</t>
  </si>
  <si>
    <t>00005/2021</t>
  </si>
  <si>
    <t>Al 31 de octubre 2022</t>
  </si>
  <si>
    <t>10599498-TR</t>
  </si>
  <si>
    <t>10627814-TR</t>
  </si>
  <si>
    <t>20/06/2022 03/10/2022 06/10/2022 06/10/2022 06/10/2022</t>
  </si>
  <si>
    <t>B1500000514 B1500000562 B1500000631 B1500000633  B1500000634 B1500000632</t>
  </si>
  <si>
    <t>CONT. 0002/2022</t>
  </si>
  <si>
    <t>Para registrar servicio de almuerzos y cenas para el personal de la institución.</t>
  </si>
  <si>
    <t>9621820-TR</t>
  </si>
  <si>
    <t>18/5/2022 15/06/2022 01/10/2022</t>
  </si>
  <si>
    <t>B1500000013 B1500000014 B1500000016</t>
  </si>
  <si>
    <t>B1500000108</t>
  </si>
  <si>
    <t>00199/2022</t>
  </si>
  <si>
    <t>Para registrar suministro e instalación de molduras MDF y cierre de piso para puerta flotante en la institución.</t>
  </si>
  <si>
    <t>B1500001380</t>
  </si>
  <si>
    <t>00254/2022</t>
  </si>
  <si>
    <t>Para registrar servicio de mantenimiento y/o reparación de impresora HP Laserjet M601 de la Institución.</t>
  </si>
  <si>
    <t>B1500000291</t>
  </si>
  <si>
    <t>00255/2022</t>
  </si>
  <si>
    <t>Para registrar adquisición de encuadernadora en espiral continuo para uso en la institución, financiado con fondos de la Unión Europea a través del PROGEF.</t>
  </si>
  <si>
    <t>B1500007263</t>
  </si>
  <si>
    <t>B1500024887</t>
  </si>
  <si>
    <t>Para registrar pago diferencia asumida por la institución de la poliza No. 30-95-201981 seguro complementario de empleados durante el periodo 01/10/2022  al 31/10/2022.</t>
  </si>
  <si>
    <t>B1500000046</t>
  </si>
  <si>
    <t>00252/2022</t>
  </si>
  <si>
    <t>Para registrar adquisición de material gastable para uso en la institución dirigido a MIPYMES.</t>
  </si>
  <si>
    <t>B1500000120</t>
  </si>
  <si>
    <t>00247/2022</t>
  </si>
  <si>
    <t>Para registrar adquisición de articulos ferreteros para uso en esta institución.</t>
  </si>
  <si>
    <t>B1500001609</t>
  </si>
  <si>
    <t>00205/2022</t>
  </si>
  <si>
    <t>Para registrar servicio de mantenimiento y/o reparación a vehículos de la institución por seis (6) meses.</t>
  </si>
  <si>
    <t>B1500005929</t>
  </si>
  <si>
    <t>00248/2022</t>
  </si>
  <si>
    <t>Para registrar Impresión del Plan Estratégico Intitucional y Metodología de los costos.</t>
  </si>
  <si>
    <t>B1500000460</t>
  </si>
  <si>
    <t>00246/2022</t>
  </si>
  <si>
    <t>Para registrar adquisicíon de artículos ferreteros para uso en esta institución.</t>
  </si>
  <si>
    <t>B1500000143</t>
  </si>
  <si>
    <t>00197/2022</t>
  </si>
  <si>
    <t>Para registrar impresiones del compendio y boletin estadístico de las cuentas patrimoniales 2018-2021, financiado con fondos de la Unión Europea através del PROGEF.</t>
  </si>
  <si>
    <t>B1500000248</t>
  </si>
  <si>
    <t>00253/2022</t>
  </si>
  <si>
    <t>B1500001798</t>
  </si>
  <si>
    <t>00217/2022</t>
  </si>
  <si>
    <t>Para registrar servicio de refrigerio para entrenamientos del Sistema de Contabilidad Gubernamental en el SIGEF</t>
  </si>
  <si>
    <t>B1500000002</t>
  </si>
  <si>
    <t>00215/2022</t>
  </si>
  <si>
    <t>B1500000391</t>
  </si>
  <si>
    <t>00268/2022</t>
  </si>
  <si>
    <t>Para registrar adquisición de poloshirt para los miembros de la Comisión de Integridad Gubernamental y Cumplimiento  Normativo (CIGCN) y oficiales de Integridad Gubernamental (OIG).</t>
  </si>
  <si>
    <t>B1500000351</t>
  </si>
  <si>
    <t>00244/2022</t>
  </si>
  <si>
    <t>Para registrar adquisicion de artículos ferreteros para uso en esta institucion.</t>
  </si>
  <si>
    <t>B1500000435</t>
  </si>
  <si>
    <t>00267/2022</t>
  </si>
  <si>
    <t>B1500000043</t>
  </si>
  <si>
    <t>00250/2022</t>
  </si>
  <si>
    <t>B1500000173</t>
  </si>
  <si>
    <t>00251/2022</t>
  </si>
  <si>
    <t>B1500001308</t>
  </si>
  <si>
    <t>00249/2022</t>
  </si>
  <si>
    <t>B1500000506</t>
  </si>
  <si>
    <t>00245/2022</t>
  </si>
  <si>
    <t>Para registrar adquisición de artículos ferreteros para uso en esta institución.</t>
  </si>
  <si>
    <t>B1500000906</t>
  </si>
  <si>
    <t>00265/2022</t>
  </si>
  <si>
    <t xml:space="preserve">Para registrar servicio de mantenimiento (cambio de aceite y filtros) y/o reparación para las plantas eléctricas de la institución. </t>
  </si>
  <si>
    <t>00235/2022</t>
  </si>
  <si>
    <t>B1500000296</t>
  </si>
  <si>
    <t>00257/2022</t>
  </si>
  <si>
    <t>B1500000249</t>
  </si>
  <si>
    <t>B1500233848</t>
  </si>
  <si>
    <t>00269/2022</t>
  </si>
  <si>
    <t>B1500004784</t>
  </si>
  <si>
    <t>00266/2022</t>
  </si>
  <si>
    <t>Para registrar servicio de  participacion en Congreso Constitutivo para Oficiales Comisiones de Integridad y Cumplimiento Normativo CIGCN.</t>
  </si>
  <si>
    <t>00193/2022</t>
  </si>
  <si>
    <t>B1500000653</t>
  </si>
  <si>
    <t>00061/2022</t>
  </si>
  <si>
    <t>COTIZACION</t>
  </si>
  <si>
    <t>Para registrar pago uso de estacionamientos correspondiente al mes de septiembre y octubre 2022.</t>
  </si>
  <si>
    <t>B1500001404</t>
  </si>
  <si>
    <t>00270/2022</t>
  </si>
  <si>
    <t>Para registrar servicio de mantenimiento y/o reparación de impresora HP Laserjet M607 de la Institución.</t>
  </si>
  <si>
    <t>B1500003312</t>
  </si>
  <si>
    <t>00225/2022</t>
  </si>
  <si>
    <t>B1500000132</t>
  </si>
  <si>
    <t>28/09/2022</t>
  </si>
  <si>
    <t>00243/2022</t>
  </si>
  <si>
    <t>Para registrar capacitación metatrainer para el lanzamiento del proyecto de cultura de servicio en la institución.</t>
  </si>
  <si>
    <t>B1500037841 B1500037885 B1500037982 B1500038039 B1500038098 B1500038099 B1500038156 B1500038227 B1500038263 B1500038369 B1500038463 B1500038529 B1500038542 B1500038636</t>
  </si>
  <si>
    <t xml:space="preserve">01/09/2022 05/09/2022 12/09/2022 15/09/2022 22/09/2022 22/09/2022 27/09/2022 30/09/2022 04/10/2022 11/10/2022 17/10/2022 21/10/2022 24/10/2022 28/10/2022 </t>
  </si>
  <si>
    <t>B1500000106</t>
  </si>
  <si>
    <t>B1500184014         B1500184021           B1500185009</t>
  </si>
  <si>
    <r>
      <rPr>
        <b/>
        <sz val="10"/>
        <rFont val="Arial"/>
        <family val="2"/>
      </rPr>
      <t xml:space="preserve">                                                               </t>
    </r>
    <r>
      <rPr>
        <b/>
        <u/>
        <sz val="10"/>
        <rFont val="Arial"/>
        <family val="2"/>
      </rPr>
      <t xml:space="preserve"> Mirian Bautista </t>
    </r>
  </si>
  <si>
    <t>Adq. servicio entrega correspondencia.</t>
  </si>
  <si>
    <t>Para registrar adquisición de bizcocho por motivo XIX Aniversario de la Institución.</t>
  </si>
  <si>
    <t>Para registrar servicio de refrigerio para  evento XIX aniversario de la DIGECOG.</t>
  </si>
  <si>
    <t>Para registrar servicios de notarización de documentos legales.</t>
  </si>
  <si>
    <t>Para registrar pago diferencia asumida por la institución de la poliza No. 06492 seguro complementario de empleados durante el periodo del 01/10/2022 al 31/10/2022.</t>
  </si>
  <si>
    <t>Para registrar refrigerio para entrenamiento en normativas contables los dias 5 y 7 de octubre 2022.</t>
  </si>
  <si>
    <t>Para registrar adquisicion de comestible para uso en la institución; dirigido a Mipymes.</t>
  </si>
  <si>
    <t>Para registrar adquisición de artículos ornamentales para uso en la institución.</t>
  </si>
  <si>
    <t>Para registrar Adquisición material de limpieza para uso en la institución dirigido a MIPYMES.</t>
  </si>
  <si>
    <t>Para registrar participación de funcionarios y técnicos en el XII Congreso Internacional de Dirección de Proyectos PMIRD 2022 más allá del horizonte, financiado con fondos de la Unión Europea a través del PROGEF.</t>
  </si>
  <si>
    <t>Para registrar refrigerio para capacitación a 30 Instituciones de los Gobiernos Locales; dirigido a MIPYME Mujer.</t>
  </si>
  <si>
    <t>Para registrar el servicio energia eléctrica del periodo 19/09/2022 al 19/10/2022.</t>
  </si>
  <si>
    <t>Para registrar servicio de fumigación y exterminación de plagas por 6 meses para las oficinas y areas comunes de la institución; dirigido a MIPYMES.</t>
  </si>
  <si>
    <t>Para registrar adquisiciòn de sillas, credezas y otros mobiliarios; dirigido a MIPYMES.</t>
  </si>
  <si>
    <t>Para registrar adquisición de toner para uso en la institución, dirigido a MIPYMES.</t>
  </si>
  <si>
    <t>Para registrar facturas de las cuentas No. 718024430, 785819147 y 701112578 teléfonos e Internet mes de octubre 2022 .</t>
  </si>
  <si>
    <t>RSV Mensajería</t>
  </si>
  <si>
    <t>Multiservicis Generales</t>
  </si>
  <si>
    <t>ITCORP Gongloss, SRL.</t>
  </si>
  <si>
    <t>Mercantil Rami S.R.L</t>
  </si>
  <si>
    <t>Disk Multiservices, SRL.</t>
  </si>
  <si>
    <t>Martinez Torres Traveling, SRL.</t>
  </si>
  <si>
    <t>Jcglow Marketing Rd,SRL</t>
  </si>
  <si>
    <t>Alumtech, SRL.</t>
  </si>
  <si>
    <t>Equiofis,  SRL.</t>
  </si>
  <si>
    <t>Universum Servicios Multiples, SRL</t>
  </si>
  <si>
    <t>Servipart Luperon, SRL</t>
  </si>
  <si>
    <t>Grupo Astro, SRL</t>
  </si>
  <si>
    <t>Trim Investment, SRL</t>
  </si>
  <si>
    <t>Catering 2000, SRL.</t>
  </si>
  <si>
    <t>Cantabria Brand Representative, SRL.</t>
  </si>
  <si>
    <t>Alimentary Land Jagd, SRL</t>
  </si>
  <si>
    <t>Lola 5 Multiservices, SRL</t>
  </si>
  <si>
    <t>Papeleria &amp; Servicios Multiples Yefel, SRL</t>
  </si>
  <si>
    <t>B&amp;F Mercantil, SRL.</t>
  </si>
  <si>
    <t>Inversiones Conques, SRL</t>
  </si>
  <si>
    <t>Industriales Techa,SRL</t>
  </si>
  <si>
    <t>Compu-Office Dominicana,SRL</t>
  </si>
  <si>
    <t>Agua Crystal, S.A.</t>
  </si>
  <si>
    <t>Pasteleria y Panaderia Los Trigales, SRL</t>
  </si>
  <si>
    <t>Xiomari Veloz D'Lujo Fiesta, SRL.</t>
  </si>
  <si>
    <t>Manuel del Socorro Perez Garcia</t>
  </si>
  <si>
    <t>Vivian de Marchena Gonzalez, SRL</t>
  </si>
  <si>
    <t>All Office Solutions TS, SRL.</t>
  </si>
  <si>
    <t>Seguro Nacional de Salud (SENASA)</t>
  </si>
  <si>
    <t>Administradora de Riesgos de Salud Humano</t>
  </si>
  <si>
    <t>Centro Automotriz REMESA</t>
  </si>
  <si>
    <t>FR Multiservicios, SRL.</t>
  </si>
  <si>
    <t>MRO Mantenimiento Operación &amp; Reparacion, SRL</t>
  </si>
  <si>
    <t>Comercial 2MB, SRL</t>
  </si>
  <si>
    <t>Maxibodegas EOP del Caribe, SRL</t>
  </si>
  <si>
    <t>Electrom, SAS</t>
  </si>
  <si>
    <t>Asociacion PMI Capitulo República Dominicana, Inc.</t>
  </si>
  <si>
    <t>Empresa Distribuidora de Electricidad Del Este, S.A.</t>
  </si>
  <si>
    <t>Agencia de Viajes Milena Tours, SRL</t>
  </si>
  <si>
    <t>Muebles &amp; Equipos para Oficina Leon Gonzalez, SRL.</t>
  </si>
  <si>
    <t>Banco Central de la República Dominicana</t>
  </si>
  <si>
    <t xml:space="preserve"> All Office Solutions TS, SRL.</t>
  </si>
  <si>
    <t>Compañia Dominicana de Telefonos C. Por A.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</si>
  <si>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</si>
  <si>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</si>
  <si>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</si>
  <si>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</si>
  <si>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</si>
  <si>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</si>
  <si>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</si>
  <si>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</si>
  <si>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</si>
  <si>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</si>
  <si>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</si>
  <si>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</si>
  <si>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</si>
  <si>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</si>
  <si>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 xml:space="preserve">       En proceso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</si>
</sst>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5" xfId="0" applyFont="1" applyFill="1" applyBorder="1"/>
    <xf numFmtId="16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15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43" fontId="4" fillId="3" borderId="1" xfId="1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43" fontId="5" fillId="3" borderId="1" xfId="1" applyFont="1" applyFill="1" applyBorder="1"/>
    <xf numFmtId="43" fontId="5" fillId="3" borderId="6" xfId="1" applyFont="1" applyFill="1" applyBorder="1"/>
    <xf numFmtId="0" fontId="5" fillId="0" borderId="0" xfId="0" applyFont="1" applyFill="1"/>
    <xf numFmtId="0" fontId="6" fillId="0" borderId="0" xfId="0" applyFont="1" applyFill="1"/>
    <xf numFmtId="164" fontId="4" fillId="0" borderId="1" xfId="0" applyNumberFormat="1" applyFont="1" applyBorder="1"/>
    <xf numFmtId="3" fontId="5" fillId="0" borderId="6" xfId="0" applyNumberFormat="1" applyFont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/>
    </xf>
    <xf numFmtId="43" fontId="5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43" fontId="5" fillId="0" borderId="0" xfId="0" applyNumberFormat="1" applyFont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14" fontId="5" fillId="0" borderId="1" xfId="1" applyNumberFormat="1" applyFont="1" applyBorder="1"/>
    <xf numFmtId="43" fontId="5" fillId="0" borderId="1" xfId="1" applyFont="1" applyFill="1" applyBorder="1"/>
    <xf numFmtId="43" fontId="5" fillId="0" borderId="6" xfId="1" applyFont="1" applyFill="1" applyBorder="1"/>
    <xf numFmtId="0" fontId="8" fillId="0" borderId="0" xfId="0" applyFont="1"/>
    <xf numFmtId="0" fontId="5" fillId="0" borderId="1" xfId="0" applyFont="1" applyFill="1" applyBorder="1" applyAlignment="1">
      <alignment wrapText="1"/>
    </xf>
    <xf numFmtId="43" fontId="5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wrapText="1"/>
    </xf>
    <xf numFmtId="43" fontId="5" fillId="0" borderId="6" xfId="1" applyFont="1" applyBorder="1"/>
    <xf numFmtId="43" fontId="10" fillId="0" borderId="7" xfId="1" applyFont="1" applyFill="1" applyBorder="1"/>
    <xf numFmtId="43" fontId="10" fillId="0" borderId="8" xfId="1" applyFont="1" applyFill="1" applyBorder="1"/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 wrapText="1"/>
    </xf>
    <xf numFmtId="164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43" fontId="9" fillId="2" borderId="3" xfId="0" applyNumberFormat="1" applyFont="1" applyFill="1" applyBorder="1" applyAlignment="1">
      <alignment horizontal="center" wrapText="1"/>
    </xf>
    <xf numFmtId="43" fontId="9" fillId="2" borderId="3" xfId="1" applyFont="1" applyFill="1" applyBorder="1" applyAlignment="1">
      <alignment horizontal="center" wrapText="1"/>
    </xf>
    <xf numFmtId="43" fontId="9" fillId="2" borderId="4" xfId="0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/>
    <xf numFmtId="3" fontId="4" fillId="0" borderId="6" xfId="0" applyNumberFormat="1" applyFont="1" applyBorder="1"/>
    <xf numFmtId="0" fontId="4" fillId="0" borderId="0" xfId="0" applyFont="1" applyFill="1"/>
    <xf numFmtId="164" fontId="4" fillId="3" borderId="1" xfId="0" applyNumberFormat="1" applyFont="1" applyFill="1" applyBorder="1" applyAlignment="1">
      <alignment horizontal="center"/>
    </xf>
    <xf numFmtId="43" fontId="9" fillId="0" borderId="7" xfId="1" applyFont="1" applyFill="1" applyBorder="1"/>
    <xf numFmtId="43" fontId="6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164" fontId="5" fillId="0" borderId="0" xfId="0" applyNumberFormat="1" applyFont="1" applyAlignment="1">
      <alignment horizontal="center"/>
    </xf>
    <xf numFmtId="43" fontId="7" fillId="0" borderId="0" xfId="1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43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3" fontId="5" fillId="0" borderId="0" xfId="0" applyNumberFormat="1" applyFont="1" applyBorder="1"/>
    <xf numFmtId="43" fontId="5" fillId="0" borderId="0" xfId="1" applyFont="1" applyBorder="1"/>
    <xf numFmtId="0" fontId="12" fillId="0" borderId="0" xfId="0" applyFont="1" applyFill="1" applyBorder="1" applyAlignment="1">
      <alignment vertical="center" wrapText="1"/>
    </xf>
    <xf numFmtId="43" fontId="5" fillId="0" borderId="0" xfId="1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4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9" fillId="2" borderId="2" xfId="0" applyNumberFormat="1" applyFont="1" applyFill="1" applyBorder="1" applyAlignment="1">
      <alignment horizontal="center" wrapText="1"/>
    </xf>
    <xf numFmtId="43" fontId="4" fillId="0" borderId="6" xfId="0" applyNumberFormat="1" applyFont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9" fillId="0" borderId="9" xfId="1" applyFont="1" applyBorder="1" applyAlignment="1">
      <alignment horizontal="right"/>
    </xf>
    <xf numFmtId="43" fontId="9" fillId="0" borderId="7" xfId="1" applyFont="1" applyBorder="1" applyAlignment="1">
      <alignment horizontal="right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2</xdr:row>
      <xdr:rowOff>142875</xdr:rowOff>
    </xdr:from>
    <xdr:to>
      <xdr:col>7</xdr:col>
      <xdr:colOff>2251075</xdr:colOff>
      <xdr:row>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66725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69"/>
  <sheetViews>
    <sheetView tabSelected="1" topLeftCell="B3" zoomScaleNormal="100" workbookViewId="0">
      <selection activeCell="F55" sqref="F55"/>
    </sheetView>
  </sheetViews>
  <sheetFormatPr baseColWidth="10" defaultColWidth="16" defaultRowHeight="12.75" x14ac:dyDescent="0.2"/>
  <cols>
    <col min="1" max="1" width="4.140625" style="59" bestFit="1" customWidth="1"/>
    <col min="2" max="2" width="15" style="60" customWidth="1"/>
    <col min="3" max="3" width="42" style="23" bestFit="1" customWidth="1"/>
    <col min="4" max="4" width="11.5703125" style="65" bestFit="1" customWidth="1"/>
    <col min="5" max="5" width="17" style="85" bestFit="1" customWidth="1"/>
    <col min="6" max="6" width="10.42578125" style="65" bestFit="1" customWidth="1"/>
    <col min="7" max="7" width="15.7109375" style="86" bestFit="1" customWidth="1"/>
    <col min="8" max="8" width="51.5703125" style="13" bestFit="1" customWidth="1"/>
    <col min="9" max="9" width="20" style="25" bestFit="1" customWidth="1"/>
    <col min="10" max="10" width="18.5703125" style="82" bestFit="1" customWidth="1"/>
    <col min="11" max="12" width="12.7109375" style="23" customWidth="1"/>
    <col min="13" max="13" width="17" style="82" bestFit="1" customWidth="1"/>
    <col min="14" max="14" width="19.140625" style="82" bestFit="1" customWidth="1"/>
    <col min="15" max="16384" width="16" style="23"/>
  </cols>
  <sheetData>
    <row r="7" spans="1:16" ht="27" customHeight="1" x14ac:dyDescent="0.2">
      <c r="C7" s="61"/>
      <c r="D7" s="61"/>
      <c r="E7" s="62"/>
      <c r="F7" s="63"/>
      <c r="G7" s="63"/>
      <c r="H7" s="64"/>
      <c r="I7" s="65"/>
      <c r="J7" s="65"/>
      <c r="M7" s="66"/>
      <c r="N7" s="66"/>
    </row>
    <row r="8" spans="1:16" ht="27" customHeight="1" x14ac:dyDescent="0.2">
      <c r="C8" s="61"/>
      <c r="D8" s="61"/>
      <c r="E8" s="62"/>
      <c r="F8" s="63"/>
      <c r="G8" s="63"/>
      <c r="H8" s="64"/>
      <c r="I8" s="65"/>
      <c r="J8" s="65"/>
      <c r="M8" s="66"/>
      <c r="N8" s="66"/>
    </row>
    <row r="9" spans="1:16" ht="27" customHeight="1" x14ac:dyDescent="0.3">
      <c r="A9" s="103" t="s">
        <v>27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6" ht="28.5" customHeight="1" x14ac:dyDescent="0.25">
      <c r="A10" s="104" t="s">
        <v>28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6" ht="18" x14ac:dyDescent="0.25">
      <c r="A11" s="105" t="s">
        <v>29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6" ht="18" x14ac:dyDescent="0.25">
      <c r="A12" s="105" t="s">
        <v>34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6" ht="27" customHeight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6" ht="27" customHeight="1" thickBot="1" x14ac:dyDescent="0.25">
      <c r="C14" s="61"/>
      <c r="D14" s="61"/>
      <c r="E14" s="62"/>
      <c r="F14" s="63"/>
      <c r="G14" s="63"/>
      <c r="H14" s="64"/>
      <c r="I14" s="65"/>
      <c r="J14" s="65"/>
      <c r="M14" s="66"/>
      <c r="N14" s="66"/>
    </row>
    <row r="15" spans="1:16" ht="83.25" customHeight="1" x14ac:dyDescent="0.2">
      <c r="A15" s="95" t="s">
        <v>188</v>
      </c>
      <c r="B15" s="43" t="s">
        <v>189</v>
      </c>
      <c r="C15" s="42" t="s">
        <v>190</v>
      </c>
      <c r="D15" s="43" t="s">
        <v>201</v>
      </c>
      <c r="E15" s="45" t="s">
        <v>191</v>
      </c>
      <c r="F15" s="44" t="s">
        <v>192</v>
      </c>
      <c r="G15" s="45" t="s">
        <v>193</v>
      </c>
      <c r="H15" s="42" t="s">
        <v>194</v>
      </c>
      <c r="I15" s="46" t="s">
        <v>195</v>
      </c>
      <c r="J15" s="47" t="s">
        <v>196</v>
      </c>
      <c r="K15" s="46" t="s">
        <v>197</v>
      </c>
      <c r="L15" s="46" t="s">
        <v>198</v>
      </c>
      <c r="M15" s="46" t="s">
        <v>199</v>
      </c>
      <c r="N15" s="48" t="s">
        <v>200</v>
      </c>
    </row>
    <row r="16" spans="1:16" s="14" customFormat="1" x14ac:dyDescent="0.2">
      <c r="A16" s="1">
        <v>1</v>
      </c>
      <c r="B16" s="2">
        <v>42024</v>
      </c>
      <c r="C16" s="3" t="s">
        <v>145</v>
      </c>
      <c r="D16" s="4">
        <v>41862</v>
      </c>
      <c r="E16" s="5" t="s">
        <v>0</v>
      </c>
      <c r="F16" s="4">
        <v>41810</v>
      </c>
      <c r="G16" s="6" t="s">
        <v>1</v>
      </c>
      <c r="H16" s="7" t="s">
        <v>129</v>
      </c>
      <c r="I16" s="8">
        <v>67760</v>
      </c>
      <c r="J16" s="9">
        <v>0</v>
      </c>
      <c r="K16" s="10"/>
      <c r="L16" s="10"/>
      <c r="M16" s="11">
        <f>I16-J16</f>
        <v>67760</v>
      </c>
      <c r="N16" s="12">
        <v>0</v>
      </c>
      <c r="O16" s="13"/>
      <c r="P16" s="58">
        <f>+I16-M16</f>
        <v>0</v>
      </c>
    </row>
    <row r="17" spans="1:18" ht="30" customHeight="1" x14ac:dyDescent="0.2">
      <c r="A17" s="1">
        <v>2</v>
      </c>
      <c r="B17" s="17">
        <v>44377</v>
      </c>
      <c r="C17" s="3" t="s">
        <v>146</v>
      </c>
      <c r="D17" s="22">
        <v>44377</v>
      </c>
      <c r="E17" s="7" t="s">
        <v>2</v>
      </c>
      <c r="F17" s="20">
        <v>44329</v>
      </c>
      <c r="G17" s="10" t="s">
        <v>3</v>
      </c>
      <c r="H17" s="19" t="s">
        <v>4</v>
      </c>
      <c r="I17" s="21">
        <v>71149.86</v>
      </c>
      <c r="J17" s="11">
        <v>0</v>
      </c>
      <c r="K17" s="18"/>
      <c r="L17" s="18"/>
      <c r="M17" s="11">
        <f>I17-J17</f>
        <v>71149.86</v>
      </c>
      <c r="N17" s="12"/>
      <c r="O17" s="13"/>
      <c r="P17" s="58"/>
    </row>
    <row r="18" spans="1:18" ht="50.25" customHeight="1" x14ac:dyDescent="0.2">
      <c r="A18" s="1">
        <v>3</v>
      </c>
      <c r="B18" s="17">
        <v>44547</v>
      </c>
      <c r="C18" s="3" t="s">
        <v>147</v>
      </c>
      <c r="D18" s="20">
        <v>44538</v>
      </c>
      <c r="E18" s="5" t="s">
        <v>5</v>
      </c>
      <c r="F18" s="17">
        <v>44497</v>
      </c>
      <c r="G18" s="10" t="s">
        <v>6</v>
      </c>
      <c r="H18" s="19" t="s">
        <v>7</v>
      </c>
      <c r="I18" s="11">
        <v>219211</v>
      </c>
      <c r="J18" s="11">
        <v>0</v>
      </c>
      <c r="K18" s="18"/>
      <c r="L18" s="18"/>
      <c r="M18" s="11">
        <f>I18-J18</f>
        <v>219211</v>
      </c>
      <c r="N18" s="12"/>
      <c r="O18" s="24"/>
      <c r="P18" s="58"/>
      <c r="Q18" s="25"/>
      <c r="R18" s="25"/>
    </row>
    <row r="19" spans="1:18" s="14" customFormat="1" ht="178.5" x14ac:dyDescent="0.2">
      <c r="A19" s="1">
        <v>4</v>
      </c>
      <c r="B19" s="2">
        <v>44721</v>
      </c>
      <c r="C19" s="87" t="s">
        <v>167</v>
      </c>
      <c r="D19" s="4" t="s">
        <v>125</v>
      </c>
      <c r="E19" s="7" t="s">
        <v>124</v>
      </c>
      <c r="F19" s="4">
        <v>44707</v>
      </c>
      <c r="G19" s="6" t="s">
        <v>22</v>
      </c>
      <c r="H19" s="7" t="s">
        <v>23</v>
      </c>
      <c r="I19" s="8">
        <v>164000</v>
      </c>
      <c r="J19" s="9">
        <v>23525</v>
      </c>
      <c r="K19" s="88">
        <v>44860</v>
      </c>
      <c r="L19" s="10" t="s">
        <v>35</v>
      </c>
      <c r="M19" s="11">
        <v>28230</v>
      </c>
      <c r="N19" s="16">
        <v>42070</v>
      </c>
      <c r="O19" s="13"/>
      <c r="P19" s="58"/>
    </row>
    <row r="20" spans="1:18" s="55" customFormat="1" ht="38.25" x14ac:dyDescent="0.2">
      <c r="A20" s="1">
        <v>5</v>
      </c>
      <c r="B20" s="50" t="s">
        <v>31</v>
      </c>
      <c r="C20" s="89" t="s">
        <v>149</v>
      </c>
      <c r="D20" s="4">
        <v>44835</v>
      </c>
      <c r="E20" s="51" t="s">
        <v>126</v>
      </c>
      <c r="F20" s="4">
        <v>44680</v>
      </c>
      <c r="G20" s="6" t="s">
        <v>8</v>
      </c>
      <c r="H20" s="51" t="s">
        <v>9</v>
      </c>
      <c r="I20" s="8">
        <v>84960</v>
      </c>
      <c r="J20" s="9">
        <v>14160</v>
      </c>
      <c r="K20" s="90">
        <v>44861</v>
      </c>
      <c r="L20" s="52" t="s">
        <v>36</v>
      </c>
      <c r="M20" s="53">
        <v>0</v>
      </c>
      <c r="N20" s="54">
        <v>14160</v>
      </c>
      <c r="P20" s="58"/>
    </row>
    <row r="21" spans="1:18" s="55" customFormat="1" ht="76.5" x14ac:dyDescent="0.2">
      <c r="A21" s="1">
        <v>6</v>
      </c>
      <c r="B21" s="50">
        <v>44735</v>
      </c>
      <c r="C21" s="89" t="s">
        <v>150</v>
      </c>
      <c r="D21" s="4" t="s">
        <v>37</v>
      </c>
      <c r="E21" s="51" t="s">
        <v>38</v>
      </c>
      <c r="F21" s="4">
        <v>44645</v>
      </c>
      <c r="G21" s="6" t="s">
        <v>39</v>
      </c>
      <c r="H21" s="51" t="s">
        <v>40</v>
      </c>
      <c r="I21" s="8">
        <v>3165600</v>
      </c>
      <c r="J21" s="9">
        <v>1768330.7200000002</v>
      </c>
      <c r="K21" s="56" t="s">
        <v>26</v>
      </c>
      <c r="L21" s="52"/>
      <c r="M21" s="53">
        <f>115376+610319.6+204133+102282.4</f>
        <v>1032111</v>
      </c>
      <c r="N21" s="54">
        <v>365158.28</v>
      </c>
      <c r="P21" s="58"/>
    </row>
    <row r="22" spans="1:18" s="14" customFormat="1" ht="40.5" customHeight="1" x14ac:dyDescent="0.2">
      <c r="A22" s="1">
        <v>7</v>
      </c>
      <c r="B22" s="15">
        <v>44734</v>
      </c>
      <c r="C22" s="87" t="s">
        <v>151</v>
      </c>
      <c r="D22" s="4" t="s">
        <v>42</v>
      </c>
      <c r="E22" s="7" t="s">
        <v>43</v>
      </c>
      <c r="F22" s="4">
        <v>44672</v>
      </c>
      <c r="G22" s="6" t="s">
        <v>24</v>
      </c>
      <c r="H22" s="7" t="s">
        <v>25</v>
      </c>
      <c r="I22" s="8">
        <v>367110.99</v>
      </c>
      <c r="J22" s="9">
        <v>183551.35999999999</v>
      </c>
      <c r="K22" s="49"/>
      <c r="L22" s="10"/>
      <c r="M22" s="11">
        <v>45887.839999999997</v>
      </c>
      <c r="N22" s="12">
        <v>91783.950000000041</v>
      </c>
      <c r="O22" s="13"/>
      <c r="P22" s="58"/>
      <c r="Q22" s="25"/>
    </row>
    <row r="23" spans="1:18" ht="28.5" customHeight="1" x14ac:dyDescent="0.2">
      <c r="A23" s="1">
        <v>8</v>
      </c>
      <c r="B23" s="26">
        <v>44775</v>
      </c>
      <c r="C23" s="91" t="s">
        <v>168</v>
      </c>
      <c r="D23" s="38">
        <v>44770</v>
      </c>
      <c r="E23" s="37" t="s">
        <v>18</v>
      </c>
      <c r="F23" s="26">
        <v>44764</v>
      </c>
      <c r="G23" s="29" t="s">
        <v>19</v>
      </c>
      <c r="H23" s="35" t="s">
        <v>130</v>
      </c>
      <c r="I23" s="36">
        <v>65500.38</v>
      </c>
      <c r="J23" s="30">
        <v>0</v>
      </c>
      <c r="K23" s="31"/>
      <c r="L23" s="30"/>
      <c r="M23" s="32">
        <v>65500.38</v>
      </c>
      <c r="N23" s="39">
        <v>0</v>
      </c>
      <c r="P23" s="58"/>
    </row>
    <row r="24" spans="1:18" ht="27.75" customHeight="1" x14ac:dyDescent="0.2">
      <c r="A24" s="1">
        <v>9</v>
      </c>
      <c r="B24" s="26">
        <v>44778</v>
      </c>
      <c r="C24" s="91" t="s">
        <v>169</v>
      </c>
      <c r="D24" s="27">
        <v>44774</v>
      </c>
      <c r="E24" s="28" t="s">
        <v>20</v>
      </c>
      <c r="F24" s="26">
        <v>44767</v>
      </c>
      <c r="G24" s="29" t="s">
        <v>21</v>
      </c>
      <c r="H24" s="35" t="s">
        <v>131</v>
      </c>
      <c r="I24" s="36">
        <v>241546</v>
      </c>
      <c r="J24" s="30">
        <v>0</v>
      </c>
      <c r="K24" s="31"/>
      <c r="L24" s="30"/>
      <c r="M24" s="32">
        <v>241546</v>
      </c>
      <c r="N24" s="33">
        <v>0</v>
      </c>
      <c r="O24" s="34"/>
      <c r="P24" s="58"/>
    </row>
    <row r="25" spans="1:18" ht="27.75" customHeight="1" x14ac:dyDescent="0.2">
      <c r="A25" s="1">
        <v>10</v>
      </c>
      <c r="B25" s="26">
        <v>44830</v>
      </c>
      <c r="C25" s="91" t="s">
        <v>170</v>
      </c>
      <c r="D25" s="27">
        <v>44813</v>
      </c>
      <c r="E25" s="28" t="s">
        <v>32</v>
      </c>
      <c r="F25" s="26">
        <v>44258</v>
      </c>
      <c r="G25" s="29" t="s">
        <v>33</v>
      </c>
      <c r="H25" s="35" t="s">
        <v>132</v>
      </c>
      <c r="I25" s="36">
        <v>283200</v>
      </c>
      <c r="J25" s="30">
        <v>55460</v>
      </c>
      <c r="K25" s="31">
        <v>44855</v>
      </c>
      <c r="L25" s="30" t="s">
        <v>41</v>
      </c>
      <c r="M25" s="32">
        <v>0</v>
      </c>
      <c r="N25" s="33">
        <v>227740</v>
      </c>
      <c r="O25" s="34"/>
      <c r="P25" s="58"/>
      <c r="Q25" s="25"/>
    </row>
    <row r="26" spans="1:18" ht="41.25" customHeight="1" x14ac:dyDescent="0.2">
      <c r="A26" s="1">
        <v>11</v>
      </c>
      <c r="B26" s="26">
        <v>44845</v>
      </c>
      <c r="C26" s="91" t="s">
        <v>171</v>
      </c>
      <c r="D26" s="27">
        <v>44840</v>
      </c>
      <c r="E26" s="28" t="s">
        <v>120</v>
      </c>
      <c r="F26" s="26" t="s">
        <v>121</v>
      </c>
      <c r="G26" s="67" t="s">
        <v>122</v>
      </c>
      <c r="H26" s="35" t="s">
        <v>123</v>
      </c>
      <c r="I26" s="36">
        <v>65000</v>
      </c>
      <c r="J26" s="30">
        <v>0</v>
      </c>
      <c r="K26" s="91" t="s">
        <v>202</v>
      </c>
      <c r="L26" s="30"/>
      <c r="M26" s="32">
        <v>65000</v>
      </c>
      <c r="N26" s="33">
        <v>0</v>
      </c>
      <c r="O26" s="34"/>
      <c r="P26" s="58"/>
    </row>
    <row r="27" spans="1:18" ht="38.25" customHeight="1" x14ac:dyDescent="0.2">
      <c r="A27" s="1">
        <v>12</v>
      </c>
      <c r="B27" s="26">
        <v>44846</v>
      </c>
      <c r="C27" s="91" t="s">
        <v>152</v>
      </c>
      <c r="D27" s="27">
        <v>44841</v>
      </c>
      <c r="E27" s="28" t="s">
        <v>44</v>
      </c>
      <c r="F27" s="26">
        <v>44804</v>
      </c>
      <c r="G27" s="29" t="s">
        <v>45</v>
      </c>
      <c r="H27" s="35" t="s">
        <v>46</v>
      </c>
      <c r="I27" s="36">
        <v>52630.36</v>
      </c>
      <c r="J27" s="30">
        <v>0</v>
      </c>
      <c r="K27" s="91" t="s">
        <v>202</v>
      </c>
      <c r="L27" s="30"/>
      <c r="M27" s="32">
        <v>52630.36</v>
      </c>
      <c r="N27" s="33">
        <v>0</v>
      </c>
      <c r="O27" s="34"/>
      <c r="P27" s="58"/>
    </row>
    <row r="28" spans="1:18" ht="43.5" customHeight="1" x14ac:dyDescent="0.2">
      <c r="A28" s="1">
        <v>13</v>
      </c>
      <c r="B28" s="26">
        <v>44847</v>
      </c>
      <c r="C28" s="91" t="s">
        <v>172</v>
      </c>
      <c r="D28" s="27">
        <v>44840</v>
      </c>
      <c r="E28" s="28" t="s">
        <v>47</v>
      </c>
      <c r="F28" s="26">
        <v>44839</v>
      </c>
      <c r="G28" s="29" t="s">
        <v>48</v>
      </c>
      <c r="H28" s="68" t="s">
        <v>49</v>
      </c>
      <c r="I28" s="36">
        <v>13570</v>
      </c>
      <c r="J28" s="30">
        <v>0</v>
      </c>
      <c r="K28" s="91" t="s">
        <v>202</v>
      </c>
      <c r="L28" s="30"/>
      <c r="M28" s="32">
        <v>13570</v>
      </c>
      <c r="N28" s="39">
        <v>0</v>
      </c>
      <c r="O28" s="34"/>
      <c r="P28" s="58"/>
    </row>
    <row r="29" spans="1:18" ht="50.25" customHeight="1" x14ac:dyDescent="0.2">
      <c r="A29" s="1">
        <v>14</v>
      </c>
      <c r="B29" s="92">
        <v>44847</v>
      </c>
      <c r="C29" s="91" t="s">
        <v>153</v>
      </c>
      <c r="D29" s="27">
        <v>44841</v>
      </c>
      <c r="E29" s="28" t="s">
        <v>50</v>
      </c>
      <c r="F29" s="26">
        <v>44839</v>
      </c>
      <c r="G29" s="29" t="s">
        <v>51</v>
      </c>
      <c r="H29" s="35" t="s">
        <v>52</v>
      </c>
      <c r="I29" s="36">
        <v>10030</v>
      </c>
      <c r="J29" s="30">
        <v>0</v>
      </c>
      <c r="K29" s="91" t="s">
        <v>202</v>
      </c>
      <c r="L29" s="30"/>
      <c r="M29" s="32">
        <v>10030</v>
      </c>
      <c r="N29" s="33">
        <v>0</v>
      </c>
      <c r="O29" s="34"/>
      <c r="P29" s="58"/>
    </row>
    <row r="30" spans="1:18" ht="38.25" x14ac:dyDescent="0.2">
      <c r="A30" s="1">
        <v>15</v>
      </c>
      <c r="B30" s="92">
        <v>44848</v>
      </c>
      <c r="C30" s="91" t="s">
        <v>173</v>
      </c>
      <c r="D30" s="27">
        <v>44826</v>
      </c>
      <c r="E30" s="28" t="s">
        <v>53</v>
      </c>
      <c r="F30" s="30">
        <v>0</v>
      </c>
      <c r="G30" s="30">
        <v>0</v>
      </c>
      <c r="H30" s="68" t="s">
        <v>133</v>
      </c>
      <c r="I30" s="36">
        <v>8556</v>
      </c>
      <c r="J30" s="30">
        <v>0</v>
      </c>
      <c r="K30" s="91" t="s">
        <v>202</v>
      </c>
      <c r="L30" s="30"/>
      <c r="M30" s="32">
        <v>8556</v>
      </c>
      <c r="N30" s="39">
        <v>0</v>
      </c>
      <c r="O30" s="34"/>
      <c r="P30" s="58"/>
    </row>
    <row r="31" spans="1:18" ht="51.75" customHeight="1" x14ac:dyDescent="0.2">
      <c r="A31" s="1">
        <v>16</v>
      </c>
      <c r="B31" s="92">
        <v>44848</v>
      </c>
      <c r="C31" s="93" t="s">
        <v>174</v>
      </c>
      <c r="D31" s="27">
        <v>44835</v>
      </c>
      <c r="E31" s="28" t="s">
        <v>54</v>
      </c>
      <c r="F31" s="30">
        <v>0</v>
      </c>
      <c r="G31" s="30">
        <v>0</v>
      </c>
      <c r="H31" s="35" t="s">
        <v>55</v>
      </c>
      <c r="I31" s="36">
        <v>22566.44</v>
      </c>
      <c r="J31" s="30">
        <v>0</v>
      </c>
      <c r="K31" s="91" t="s">
        <v>202</v>
      </c>
      <c r="L31" s="30"/>
      <c r="M31" s="32">
        <v>22566.44</v>
      </c>
      <c r="N31" s="33">
        <v>0</v>
      </c>
      <c r="O31" s="34"/>
      <c r="P31" s="58"/>
    </row>
    <row r="32" spans="1:18" ht="28.5" customHeight="1" x14ac:dyDescent="0.2">
      <c r="A32" s="1">
        <v>17</v>
      </c>
      <c r="B32" s="92">
        <v>44848</v>
      </c>
      <c r="C32" s="91" t="s">
        <v>154</v>
      </c>
      <c r="D32" s="27">
        <v>44845</v>
      </c>
      <c r="E32" s="28" t="s">
        <v>56</v>
      </c>
      <c r="F32" s="15">
        <v>44837</v>
      </c>
      <c r="G32" s="67" t="s">
        <v>57</v>
      </c>
      <c r="H32" s="68" t="s">
        <v>58</v>
      </c>
      <c r="I32" s="36">
        <v>6287.04</v>
      </c>
      <c r="J32" s="30">
        <v>0</v>
      </c>
      <c r="K32" s="91" t="s">
        <v>202</v>
      </c>
      <c r="L32" s="30"/>
      <c r="M32" s="32">
        <v>6287.04</v>
      </c>
      <c r="N32" s="33">
        <v>0</v>
      </c>
      <c r="O32" s="34"/>
      <c r="P32" s="58"/>
    </row>
    <row r="33" spans="1:16" ht="27.75" customHeight="1" x14ac:dyDescent="0.2">
      <c r="A33" s="1">
        <v>18</v>
      </c>
      <c r="B33" s="92">
        <v>44848</v>
      </c>
      <c r="C33" s="91" t="s">
        <v>155</v>
      </c>
      <c r="D33" s="27">
        <v>44841</v>
      </c>
      <c r="E33" s="28" t="s">
        <v>59</v>
      </c>
      <c r="F33" s="15">
        <v>44832</v>
      </c>
      <c r="G33" s="67" t="s">
        <v>60</v>
      </c>
      <c r="H33" s="35" t="s">
        <v>61</v>
      </c>
      <c r="I33" s="69">
        <v>6686.81</v>
      </c>
      <c r="J33" s="30">
        <v>0</v>
      </c>
      <c r="K33" s="91" t="s">
        <v>202</v>
      </c>
      <c r="L33" s="30"/>
      <c r="M33" s="32">
        <v>6686.81</v>
      </c>
      <c r="N33" s="33">
        <v>0</v>
      </c>
      <c r="O33" s="34"/>
      <c r="P33" s="58"/>
    </row>
    <row r="34" spans="1:16" ht="40.5" customHeight="1" x14ac:dyDescent="0.2">
      <c r="A34" s="1">
        <v>19</v>
      </c>
      <c r="B34" s="92">
        <v>44848</v>
      </c>
      <c r="C34" s="91" t="s">
        <v>175</v>
      </c>
      <c r="D34" s="27">
        <v>44846</v>
      </c>
      <c r="E34" s="28" t="s">
        <v>62</v>
      </c>
      <c r="F34" s="15">
        <v>44811</v>
      </c>
      <c r="G34" s="67" t="s">
        <v>63</v>
      </c>
      <c r="H34" s="35" t="s">
        <v>64</v>
      </c>
      <c r="I34" s="69">
        <v>1100000</v>
      </c>
      <c r="J34" s="30">
        <v>0</v>
      </c>
      <c r="K34" s="91" t="s">
        <v>202</v>
      </c>
      <c r="L34" s="30"/>
      <c r="M34" s="32">
        <v>192688.1</v>
      </c>
      <c r="N34" s="33">
        <v>907311.9</v>
      </c>
      <c r="O34" s="34"/>
      <c r="P34" s="58"/>
    </row>
    <row r="35" spans="1:16" ht="27.75" customHeight="1" x14ac:dyDescent="0.2">
      <c r="A35" s="1">
        <v>20</v>
      </c>
      <c r="B35" s="92">
        <v>44848</v>
      </c>
      <c r="C35" s="91" t="s">
        <v>156</v>
      </c>
      <c r="D35" s="27">
        <v>44845</v>
      </c>
      <c r="E35" s="28" t="s">
        <v>65</v>
      </c>
      <c r="F35" s="15">
        <v>44834</v>
      </c>
      <c r="G35" s="67" t="s">
        <v>66</v>
      </c>
      <c r="H35" s="35" t="s">
        <v>67</v>
      </c>
      <c r="I35" s="69">
        <v>64190.35</v>
      </c>
      <c r="J35" s="30">
        <v>0</v>
      </c>
      <c r="K35" s="91" t="s">
        <v>202</v>
      </c>
      <c r="L35" s="30"/>
      <c r="M35" s="32">
        <v>64190.35</v>
      </c>
      <c r="N35" s="33">
        <v>0</v>
      </c>
      <c r="O35" s="34"/>
      <c r="P35" s="58"/>
    </row>
    <row r="36" spans="1:16" ht="27.75" customHeight="1" x14ac:dyDescent="0.2">
      <c r="A36" s="1">
        <v>21</v>
      </c>
      <c r="B36" s="92">
        <v>44848</v>
      </c>
      <c r="C36" s="91" t="s">
        <v>148</v>
      </c>
      <c r="D36" s="27">
        <v>44845</v>
      </c>
      <c r="E36" s="28" t="s">
        <v>68</v>
      </c>
      <c r="F36" s="15">
        <v>44832</v>
      </c>
      <c r="G36" s="67" t="s">
        <v>69</v>
      </c>
      <c r="H36" s="35" t="s">
        <v>70</v>
      </c>
      <c r="I36" s="69">
        <v>102459.4</v>
      </c>
      <c r="J36" s="30">
        <v>0</v>
      </c>
      <c r="K36" s="91" t="s">
        <v>202</v>
      </c>
      <c r="L36" s="30"/>
      <c r="M36" s="32">
        <v>102459.4</v>
      </c>
      <c r="N36" s="33">
        <v>0</v>
      </c>
      <c r="O36" s="34"/>
      <c r="P36" s="58"/>
    </row>
    <row r="37" spans="1:16" ht="52.5" customHeight="1" x14ac:dyDescent="0.2">
      <c r="A37" s="1">
        <v>22</v>
      </c>
      <c r="B37" s="92">
        <v>44851</v>
      </c>
      <c r="C37" s="91" t="s">
        <v>157</v>
      </c>
      <c r="D37" s="27">
        <v>44834</v>
      </c>
      <c r="E37" s="28" t="s">
        <v>71</v>
      </c>
      <c r="F37" s="15">
        <v>44799</v>
      </c>
      <c r="G37" s="67" t="s">
        <v>72</v>
      </c>
      <c r="H37" s="35" t="s">
        <v>73</v>
      </c>
      <c r="I37" s="69">
        <v>45312</v>
      </c>
      <c r="J37" s="30">
        <v>0</v>
      </c>
      <c r="K37" s="91" t="s">
        <v>202</v>
      </c>
      <c r="L37" s="30"/>
      <c r="M37" s="32">
        <v>45312</v>
      </c>
      <c r="N37" s="33">
        <v>0</v>
      </c>
      <c r="O37" s="34"/>
      <c r="P37" s="58"/>
    </row>
    <row r="38" spans="1:16" ht="39" customHeight="1" x14ac:dyDescent="0.2">
      <c r="A38" s="1">
        <v>23</v>
      </c>
      <c r="B38" s="92">
        <v>44851</v>
      </c>
      <c r="C38" s="91" t="s">
        <v>158</v>
      </c>
      <c r="D38" s="27">
        <v>44841</v>
      </c>
      <c r="E38" s="28" t="s">
        <v>74</v>
      </c>
      <c r="F38" s="15">
        <v>44837</v>
      </c>
      <c r="G38" s="67" t="s">
        <v>75</v>
      </c>
      <c r="H38" s="35" t="s">
        <v>134</v>
      </c>
      <c r="I38" s="69">
        <v>55566.2</v>
      </c>
      <c r="J38" s="30">
        <v>0</v>
      </c>
      <c r="K38" s="91" t="s">
        <v>202</v>
      </c>
      <c r="L38" s="30"/>
      <c r="M38" s="32">
        <v>55566.2</v>
      </c>
      <c r="N38" s="33">
        <v>0</v>
      </c>
      <c r="O38" s="34"/>
      <c r="P38" s="58"/>
    </row>
    <row r="39" spans="1:16" ht="40.5" customHeight="1" x14ac:dyDescent="0.2">
      <c r="A39" s="1">
        <v>24</v>
      </c>
      <c r="B39" s="92">
        <v>44852</v>
      </c>
      <c r="C39" s="91" t="s">
        <v>159</v>
      </c>
      <c r="D39" s="27">
        <v>44846</v>
      </c>
      <c r="E39" s="28" t="s">
        <v>76</v>
      </c>
      <c r="F39" s="15">
        <v>44819</v>
      </c>
      <c r="G39" s="67" t="s">
        <v>77</v>
      </c>
      <c r="H39" s="35" t="s">
        <v>78</v>
      </c>
      <c r="I39" s="69">
        <v>113280</v>
      </c>
      <c r="J39" s="30">
        <v>0</v>
      </c>
      <c r="K39" s="91" t="s">
        <v>202</v>
      </c>
      <c r="L39" s="30"/>
      <c r="M39" s="32">
        <v>113280</v>
      </c>
      <c r="N39" s="33">
        <v>0</v>
      </c>
      <c r="O39" s="34"/>
      <c r="P39" s="58"/>
    </row>
    <row r="40" spans="1:16" ht="26.25" customHeight="1" x14ac:dyDescent="0.2">
      <c r="A40" s="1">
        <v>25</v>
      </c>
      <c r="B40" s="92">
        <v>44852</v>
      </c>
      <c r="C40" s="91" t="s">
        <v>160</v>
      </c>
      <c r="D40" s="38">
        <v>44846</v>
      </c>
      <c r="E40" s="37" t="s">
        <v>79</v>
      </c>
      <c r="F40" s="15">
        <v>44819</v>
      </c>
      <c r="G40" s="67" t="s">
        <v>80</v>
      </c>
      <c r="H40" s="35" t="s">
        <v>135</v>
      </c>
      <c r="I40" s="36">
        <v>17015.599999999999</v>
      </c>
      <c r="J40" s="30">
        <v>0</v>
      </c>
      <c r="K40" s="91" t="s">
        <v>202</v>
      </c>
      <c r="L40" s="30"/>
      <c r="M40" s="32">
        <v>17015.599999999999</v>
      </c>
      <c r="N40" s="33">
        <v>0</v>
      </c>
      <c r="O40" s="34"/>
      <c r="P40" s="58"/>
    </row>
    <row r="41" spans="1:16" ht="72" customHeight="1" x14ac:dyDescent="0.2">
      <c r="A41" s="1">
        <v>26</v>
      </c>
      <c r="B41" s="92">
        <v>44852</v>
      </c>
      <c r="C41" s="91" t="s">
        <v>176</v>
      </c>
      <c r="D41" s="38">
        <v>44848</v>
      </c>
      <c r="E41" s="37" t="s">
        <v>81</v>
      </c>
      <c r="F41" s="15">
        <v>44847</v>
      </c>
      <c r="G41" s="67" t="s">
        <v>82</v>
      </c>
      <c r="H41" s="68" t="s">
        <v>83</v>
      </c>
      <c r="I41" s="69">
        <v>12106.8</v>
      </c>
      <c r="J41" s="30">
        <v>0</v>
      </c>
      <c r="K41" s="91" t="s">
        <v>202</v>
      </c>
      <c r="L41" s="30"/>
      <c r="M41" s="69">
        <v>12106.8</v>
      </c>
      <c r="N41" s="39">
        <v>0</v>
      </c>
      <c r="O41" s="34"/>
      <c r="P41" s="58"/>
    </row>
    <row r="42" spans="1:16" ht="27.75" customHeight="1" x14ac:dyDescent="0.2">
      <c r="A42" s="1">
        <v>27</v>
      </c>
      <c r="B42" s="92">
        <v>44853</v>
      </c>
      <c r="C42" s="93" t="s">
        <v>177</v>
      </c>
      <c r="D42" s="38">
        <v>44846</v>
      </c>
      <c r="E42" s="37" t="s">
        <v>84</v>
      </c>
      <c r="F42" s="15">
        <v>44832</v>
      </c>
      <c r="G42" s="67" t="s">
        <v>85</v>
      </c>
      <c r="H42" s="68" t="s">
        <v>86</v>
      </c>
      <c r="I42" s="69">
        <v>185070.1</v>
      </c>
      <c r="J42" s="30">
        <v>0</v>
      </c>
      <c r="K42" s="91" t="s">
        <v>202</v>
      </c>
      <c r="L42" s="30"/>
      <c r="M42" s="69">
        <v>185070.1</v>
      </c>
      <c r="N42" s="33">
        <v>0</v>
      </c>
      <c r="O42" s="34"/>
      <c r="P42" s="58"/>
    </row>
    <row r="43" spans="1:16" ht="26.25" customHeight="1" x14ac:dyDescent="0.2">
      <c r="A43" s="1">
        <v>28</v>
      </c>
      <c r="B43" s="92">
        <v>44853</v>
      </c>
      <c r="C43" s="91" t="s">
        <v>161</v>
      </c>
      <c r="D43" s="38">
        <v>44847</v>
      </c>
      <c r="E43" s="37" t="s">
        <v>87</v>
      </c>
      <c r="F43" s="15">
        <v>44846</v>
      </c>
      <c r="G43" s="67" t="s">
        <v>88</v>
      </c>
      <c r="H43" s="68" t="s">
        <v>136</v>
      </c>
      <c r="I43" s="69">
        <v>159696.48000000001</v>
      </c>
      <c r="J43" s="30">
        <v>0</v>
      </c>
      <c r="K43" s="91" t="s">
        <v>202</v>
      </c>
      <c r="L43" s="30"/>
      <c r="M43" s="69">
        <v>159696.48000000001</v>
      </c>
      <c r="N43" s="33">
        <v>0</v>
      </c>
      <c r="O43" s="34"/>
      <c r="P43" s="58"/>
    </row>
    <row r="44" spans="1:16" ht="26.25" customHeight="1" x14ac:dyDescent="0.2">
      <c r="A44" s="1">
        <v>29</v>
      </c>
      <c r="B44" s="92">
        <v>44853</v>
      </c>
      <c r="C44" s="93" t="s">
        <v>162</v>
      </c>
      <c r="D44" s="38">
        <v>44844</v>
      </c>
      <c r="E44" s="37" t="s">
        <v>89</v>
      </c>
      <c r="F44" s="15">
        <v>44837</v>
      </c>
      <c r="G44" s="67" t="s">
        <v>90</v>
      </c>
      <c r="H44" s="68" t="s">
        <v>58</v>
      </c>
      <c r="I44" s="36">
        <v>58164.639999999999</v>
      </c>
      <c r="J44" s="30">
        <v>0</v>
      </c>
      <c r="K44" s="91" t="s">
        <v>202</v>
      </c>
      <c r="L44" s="30"/>
      <c r="M44" s="32">
        <v>58164.639999999999</v>
      </c>
      <c r="N44" s="33">
        <v>0</v>
      </c>
      <c r="O44" s="34"/>
      <c r="P44" s="58"/>
    </row>
    <row r="45" spans="1:16" ht="26.25" customHeight="1" x14ac:dyDescent="0.2">
      <c r="A45" s="1">
        <v>30</v>
      </c>
      <c r="B45" s="92">
        <v>44853</v>
      </c>
      <c r="C45" s="91" t="s">
        <v>178</v>
      </c>
      <c r="D45" s="38">
        <v>44847</v>
      </c>
      <c r="E45" s="37" t="s">
        <v>91</v>
      </c>
      <c r="F45" s="15">
        <v>44837</v>
      </c>
      <c r="G45" s="67" t="s">
        <v>92</v>
      </c>
      <c r="H45" s="68" t="s">
        <v>58</v>
      </c>
      <c r="I45" s="69">
        <v>26548.87</v>
      </c>
      <c r="J45" s="30">
        <v>0</v>
      </c>
      <c r="K45" s="31"/>
      <c r="L45" s="30"/>
      <c r="M45" s="69">
        <v>26548.87</v>
      </c>
      <c r="N45" s="39">
        <v>0</v>
      </c>
      <c r="O45" s="34"/>
      <c r="P45" s="58"/>
    </row>
    <row r="46" spans="1:16" ht="26.25" customHeight="1" x14ac:dyDescent="0.2">
      <c r="A46" s="1">
        <v>31</v>
      </c>
      <c r="B46" s="92">
        <v>44854</v>
      </c>
      <c r="C46" s="91" t="s">
        <v>179</v>
      </c>
      <c r="D46" s="38">
        <v>44844</v>
      </c>
      <c r="E46" s="70" t="s">
        <v>93</v>
      </c>
      <c r="F46" s="15">
        <v>44837</v>
      </c>
      <c r="G46" s="67" t="s">
        <v>94</v>
      </c>
      <c r="H46" s="68" t="s">
        <v>58</v>
      </c>
      <c r="I46" s="69">
        <v>164955.39000000001</v>
      </c>
      <c r="J46" s="30">
        <v>0</v>
      </c>
      <c r="K46" s="91" t="s">
        <v>202</v>
      </c>
      <c r="L46" s="30"/>
      <c r="M46" s="69">
        <v>164955.39000000001</v>
      </c>
      <c r="N46" s="39">
        <v>0</v>
      </c>
      <c r="O46" s="34"/>
      <c r="P46" s="58"/>
    </row>
    <row r="47" spans="1:16" ht="26.25" customHeight="1" x14ac:dyDescent="0.2">
      <c r="A47" s="1">
        <v>32</v>
      </c>
      <c r="B47" s="92">
        <v>44854</v>
      </c>
      <c r="C47" s="91" t="s">
        <v>163</v>
      </c>
      <c r="D47" s="38">
        <v>44848</v>
      </c>
      <c r="E47" s="70" t="s">
        <v>95</v>
      </c>
      <c r="F47" s="15">
        <v>44832</v>
      </c>
      <c r="G47" s="67" t="s">
        <v>96</v>
      </c>
      <c r="H47" s="68" t="s">
        <v>97</v>
      </c>
      <c r="I47" s="69">
        <v>158159.97</v>
      </c>
      <c r="J47" s="30">
        <v>0</v>
      </c>
      <c r="K47" s="91" t="s">
        <v>202</v>
      </c>
      <c r="L47" s="30"/>
      <c r="M47" s="69">
        <v>158159.97</v>
      </c>
      <c r="N47" s="39">
        <v>0</v>
      </c>
      <c r="O47" s="34"/>
      <c r="P47" s="58"/>
    </row>
    <row r="48" spans="1:16" ht="43.5" customHeight="1" x14ac:dyDescent="0.2">
      <c r="A48" s="1">
        <v>33</v>
      </c>
      <c r="B48" s="71">
        <v>44855</v>
      </c>
      <c r="C48" s="91" t="s">
        <v>180</v>
      </c>
      <c r="D48" s="72">
        <v>44848</v>
      </c>
      <c r="E48" s="70" t="s">
        <v>98</v>
      </c>
      <c r="F48" s="15">
        <v>44846</v>
      </c>
      <c r="G48" s="67" t="s">
        <v>99</v>
      </c>
      <c r="H48" s="68" t="s">
        <v>100</v>
      </c>
      <c r="I48" s="69">
        <v>33050.29</v>
      </c>
      <c r="J48" s="30">
        <v>0</v>
      </c>
      <c r="K48" s="91" t="s">
        <v>202</v>
      </c>
      <c r="L48" s="30"/>
      <c r="M48" s="69">
        <v>33050.29</v>
      </c>
      <c r="N48" s="39">
        <v>0</v>
      </c>
      <c r="O48" s="34"/>
      <c r="P48" s="58"/>
    </row>
    <row r="49" spans="1:16" ht="26.25" customHeight="1" x14ac:dyDescent="0.2">
      <c r="A49" s="1">
        <v>34</v>
      </c>
      <c r="B49" s="92">
        <v>44855</v>
      </c>
      <c r="C49" s="91" t="s">
        <v>164</v>
      </c>
      <c r="D49" s="38">
        <v>44845</v>
      </c>
      <c r="E49" s="70" t="s">
        <v>71</v>
      </c>
      <c r="F49" s="15">
        <v>44830</v>
      </c>
      <c r="G49" s="67" t="s">
        <v>101</v>
      </c>
      <c r="H49" s="68" t="s">
        <v>137</v>
      </c>
      <c r="I49" s="69">
        <v>29193.200000000001</v>
      </c>
      <c r="J49" s="30">
        <v>0</v>
      </c>
      <c r="K49" s="91" t="s">
        <v>202</v>
      </c>
      <c r="L49" s="30"/>
      <c r="M49" s="69">
        <v>29193.200000000001</v>
      </c>
      <c r="N49" s="39">
        <v>0</v>
      </c>
      <c r="O49" s="34"/>
      <c r="P49" s="58"/>
    </row>
    <row r="50" spans="1:16" ht="72" customHeight="1" x14ac:dyDescent="0.2">
      <c r="A50" s="1">
        <v>35</v>
      </c>
      <c r="B50" s="71">
        <v>44858</v>
      </c>
      <c r="C50" s="93" t="s">
        <v>181</v>
      </c>
      <c r="D50" s="72">
        <v>44845</v>
      </c>
      <c r="E50" s="70" t="s">
        <v>102</v>
      </c>
      <c r="F50" s="15">
        <v>44840</v>
      </c>
      <c r="G50" s="67" t="s">
        <v>103</v>
      </c>
      <c r="H50" s="68" t="s">
        <v>138</v>
      </c>
      <c r="I50" s="69">
        <v>649288</v>
      </c>
      <c r="J50" s="30">
        <v>0</v>
      </c>
      <c r="K50" s="91" t="s">
        <v>202</v>
      </c>
      <c r="L50" s="30"/>
      <c r="M50" s="69">
        <v>649288</v>
      </c>
      <c r="N50" s="39">
        <v>0</v>
      </c>
      <c r="O50" s="34"/>
      <c r="P50" s="58"/>
    </row>
    <row r="51" spans="1:16" ht="43.5" customHeight="1" x14ac:dyDescent="0.2">
      <c r="A51" s="1">
        <v>36</v>
      </c>
      <c r="B51" s="92">
        <v>44858</v>
      </c>
      <c r="C51" s="91" t="s">
        <v>158</v>
      </c>
      <c r="D51" s="72">
        <v>44852</v>
      </c>
      <c r="E51" s="70" t="s">
        <v>104</v>
      </c>
      <c r="F51" s="15">
        <v>44848</v>
      </c>
      <c r="G51" s="67" t="s">
        <v>106</v>
      </c>
      <c r="H51" s="68" t="s">
        <v>139</v>
      </c>
      <c r="I51" s="69">
        <v>129162.8</v>
      </c>
      <c r="J51" s="30">
        <v>0</v>
      </c>
      <c r="K51" s="91" t="s">
        <v>202</v>
      </c>
      <c r="L51" s="30"/>
      <c r="M51" s="69">
        <v>129162.8</v>
      </c>
      <c r="N51" s="39">
        <v>0</v>
      </c>
      <c r="O51" s="34"/>
      <c r="P51" s="58"/>
    </row>
    <row r="52" spans="1:16" ht="26.25" customHeight="1" x14ac:dyDescent="0.2">
      <c r="A52" s="1">
        <v>37</v>
      </c>
      <c r="B52" s="71">
        <v>44859</v>
      </c>
      <c r="C52" s="93" t="s">
        <v>182</v>
      </c>
      <c r="D52" s="72">
        <v>44853</v>
      </c>
      <c r="E52" s="70" t="s">
        <v>105</v>
      </c>
      <c r="F52" s="15"/>
      <c r="G52" s="67"/>
      <c r="H52" s="68" t="s">
        <v>140</v>
      </c>
      <c r="I52" s="69">
        <v>375695.47</v>
      </c>
      <c r="J52" s="30">
        <v>0</v>
      </c>
      <c r="K52" s="91" t="s">
        <v>202</v>
      </c>
      <c r="L52" s="30"/>
      <c r="M52" s="69">
        <v>375695.47</v>
      </c>
      <c r="N52" s="39">
        <v>0</v>
      </c>
      <c r="O52" s="34"/>
      <c r="P52" s="58"/>
    </row>
    <row r="53" spans="1:16" ht="61.5" customHeight="1" x14ac:dyDescent="0.2">
      <c r="A53" s="1">
        <v>38</v>
      </c>
      <c r="B53" s="71">
        <v>44859</v>
      </c>
      <c r="C53" s="91" t="s">
        <v>183</v>
      </c>
      <c r="D53" s="38">
        <v>44848</v>
      </c>
      <c r="E53" s="70" t="s">
        <v>107</v>
      </c>
      <c r="F53" s="15">
        <v>44846</v>
      </c>
      <c r="G53" s="67" t="s">
        <v>108</v>
      </c>
      <c r="H53" s="68" t="s">
        <v>109</v>
      </c>
      <c r="I53" s="69">
        <v>52038</v>
      </c>
      <c r="J53" s="30">
        <v>0</v>
      </c>
      <c r="K53" s="91" t="s">
        <v>202</v>
      </c>
      <c r="L53" s="30"/>
      <c r="M53" s="69">
        <v>52038</v>
      </c>
      <c r="N53" s="39">
        <v>0</v>
      </c>
      <c r="O53" s="34"/>
      <c r="P53" s="58"/>
    </row>
    <row r="54" spans="1:16" ht="61.5" customHeight="1" x14ac:dyDescent="0.2">
      <c r="A54" s="1">
        <v>39</v>
      </c>
      <c r="B54" s="71">
        <v>44861</v>
      </c>
      <c r="C54" s="91" t="s">
        <v>165</v>
      </c>
      <c r="D54" s="38">
        <v>44845</v>
      </c>
      <c r="E54" s="70" t="s">
        <v>91</v>
      </c>
      <c r="F54" s="15">
        <v>44796</v>
      </c>
      <c r="G54" s="67" t="s">
        <v>110</v>
      </c>
      <c r="H54" s="68" t="s">
        <v>141</v>
      </c>
      <c r="I54" s="69">
        <v>42480</v>
      </c>
      <c r="J54" s="30">
        <v>10620</v>
      </c>
      <c r="K54" s="91" t="s">
        <v>202</v>
      </c>
      <c r="L54" s="30"/>
      <c r="M54" s="69">
        <f>+J54</f>
        <v>10620</v>
      </c>
      <c r="N54" s="96">
        <f>+I54-J54</f>
        <v>31860</v>
      </c>
      <c r="O54" s="34"/>
      <c r="P54" s="58"/>
    </row>
    <row r="55" spans="1:16" ht="29.25" customHeight="1" x14ac:dyDescent="0.2">
      <c r="A55" s="1">
        <v>40</v>
      </c>
      <c r="B55" s="71">
        <v>44865</v>
      </c>
      <c r="C55" s="93" t="s">
        <v>184</v>
      </c>
      <c r="D55" s="72">
        <v>44713</v>
      </c>
      <c r="E55" s="70" t="s">
        <v>111</v>
      </c>
      <c r="F55" s="15">
        <v>44648</v>
      </c>
      <c r="G55" s="67" t="s">
        <v>112</v>
      </c>
      <c r="H55" s="68" t="s">
        <v>142</v>
      </c>
      <c r="I55" s="69">
        <v>118000</v>
      </c>
      <c r="J55" s="30">
        <v>0</v>
      </c>
      <c r="K55" s="91" t="s">
        <v>202</v>
      </c>
      <c r="L55" s="30"/>
      <c r="M55" s="69">
        <v>118000</v>
      </c>
      <c r="N55" s="39">
        <v>0</v>
      </c>
      <c r="O55" s="34"/>
      <c r="P55" s="58"/>
    </row>
    <row r="56" spans="1:16" ht="42.75" customHeight="1" x14ac:dyDescent="0.2">
      <c r="A56" s="1">
        <v>41</v>
      </c>
      <c r="B56" s="71">
        <v>44865</v>
      </c>
      <c r="C56" s="93" t="s">
        <v>185</v>
      </c>
      <c r="D56" s="38">
        <v>44865</v>
      </c>
      <c r="E56" s="73" t="s">
        <v>113</v>
      </c>
      <c r="F56" s="15"/>
      <c r="G56" s="67"/>
      <c r="H56" s="68" t="s">
        <v>114</v>
      </c>
      <c r="I56" s="69">
        <v>88000</v>
      </c>
      <c r="J56" s="30">
        <v>0</v>
      </c>
      <c r="K56" s="91" t="s">
        <v>202</v>
      </c>
      <c r="L56" s="30"/>
      <c r="M56" s="69">
        <f>44000+44000</f>
        <v>88000</v>
      </c>
      <c r="N56" s="39">
        <v>0</v>
      </c>
      <c r="O56" s="34"/>
      <c r="P56" s="58"/>
    </row>
    <row r="57" spans="1:16" ht="47.25" customHeight="1" x14ac:dyDescent="0.2">
      <c r="A57" s="1">
        <v>42</v>
      </c>
      <c r="B57" s="71">
        <v>44865</v>
      </c>
      <c r="C57" s="94" t="s">
        <v>186</v>
      </c>
      <c r="D57" s="72">
        <v>44852</v>
      </c>
      <c r="E57" s="70" t="s">
        <v>115</v>
      </c>
      <c r="F57" s="15">
        <v>44848</v>
      </c>
      <c r="G57" s="67" t="s">
        <v>116</v>
      </c>
      <c r="H57" s="68" t="s">
        <v>117</v>
      </c>
      <c r="I57" s="69">
        <v>7080</v>
      </c>
      <c r="J57" s="30">
        <v>0</v>
      </c>
      <c r="K57" s="91" t="s">
        <v>202</v>
      </c>
      <c r="L57" s="30"/>
      <c r="M57" s="69">
        <v>7080</v>
      </c>
      <c r="N57" s="39">
        <v>0</v>
      </c>
      <c r="O57" s="34"/>
      <c r="P57" s="58"/>
    </row>
    <row r="58" spans="1:16" ht="29.25" customHeight="1" x14ac:dyDescent="0.2">
      <c r="A58" s="1">
        <v>43</v>
      </c>
      <c r="B58" s="71">
        <v>44865</v>
      </c>
      <c r="C58" s="94" t="s">
        <v>166</v>
      </c>
      <c r="D58" s="38">
        <v>44862</v>
      </c>
      <c r="E58" s="70" t="s">
        <v>118</v>
      </c>
      <c r="F58" s="15">
        <v>44826</v>
      </c>
      <c r="G58" s="67" t="s">
        <v>119</v>
      </c>
      <c r="H58" s="68" t="s">
        <v>143</v>
      </c>
      <c r="I58" s="69">
        <v>167888.1</v>
      </c>
      <c r="J58" s="30">
        <v>0</v>
      </c>
      <c r="K58" s="91" t="s">
        <v>202</v>
      </c>
      <c r="L58" s="30"/>
      <c r="M58" s="69">
        <v>167888.1</v>
      </c>
      <c r="N58" s="39">
        <v>0</v>
      </c>
      <c r="O58" s="34"/>
      <c r="P58" s="58"/>
    </row>
    <row r="59" spans="1:16" ht="38.25" x14ac:dyDescent="0.2">
      <c r="A59" s="1">
        <v>44</v>
      </c>
      <c r="B59" s="71">
        <v>44865</v>
      </c>
      <c r="C59" s="93" t="s">
        <v>187</v>
      </c>
      <c r="D59" s="38">
        <v>44862</v>
      </c>
      <c r="E59" s="7" t="s">
        <v>127</v>
      </c>
      <c r="F59" s="15"/>
      <c r="G59" s="67"/>
      <c r="H59" s="68" t="s">
        <v>144</v>
      </c>
      <c r="I59" s="69">
        <f>266905.86+3763.5+34791.35</f>
        <v>305460.70999999996</v>
      </c>
      <c r="J59" s="30">
        <v>0</v>
      </c>
      <c r="K59" s="31"/>
      <c r="L59" s="30"/>
      <c r="M59" s="69">
        <v>305460.70999999996</v>
      </c>
      <c r="N59" s="39">
        <v>0</v>
      </c>
      <c r="O59" s="34"/>
      <c r="P59" s="58"/>
    </row>
    <row r="60" spans="1:16" ht="13.5" thickBot="1" x14ac:dyDescent="0.25">
      <c r="A60" s="106" t="s">
        <v>17</v>
      </c>
      <c r="B60" s="107"/>
      <c r="C60" s="107"/>
      <c r="D60" s="107"/>
      <c r="E60" s="107"/>
      <c r="F60" s="107"/>
      <c r="G60" s="107"/>
      <c r="H60" s="107"/>
      <c r="I60" s="40">
        <f>SUM(I16:I59)</f>
        <v>9175227.25</v>
      </c>
      <c r="J60" s="40">
        <f>SUM(J16:J59)</f>
        <v>2055647.08</v>
      </c>
      <c r="K60" s="40"/>
      <c r="L60" s="40"/>
      <c r="M60" s="57">
        <f>SUM(M16:M59)</f>
        <v>5277413.2</v>
      </c>
      <c r="N60" s="41">
        <f>SUM(N16:N59)</f>
        <v>1680084.1300000001</v>
      </c>
    </row>
    <row r="61" spans="1:16" x14ac:dyDescent="0.2">
      <c r="C61" s="74"/>
      <c r="D61" s="75"/>
      <c r="E61" s="76"/>
      <c r="F61" s="60"/>
      <c r="G61" s="77"/>
      <c r="H61" s="78"/>
      <c r="I61" s="79"/>
      <c r="J61" s="80"/>
      <c r="L61" s="74"/>
      <c r="M61" s="23"/>
      <c r="N61" s="80"/>
    </row>
    <row r="62" spans="1:16" x14ac:dyDescent="0.2">
      <c r="C62" s="74"/>
      <c r="D62" s="75"/>
      <c r="E62" s="76"/>
      <c r="F62" s="60"/>
      <c r="G62" s="77"/>
      <c r="H62" s="78"/>
      <c r="I62" s="79"/>
      <c r="J62" s="80"/>
      <c r="L62" s="74"/>
      <c r="M62" s="23"/>
      <c r="N62" s="80"/>
    </row>
    <row r="63" spans="1:16" x14ac:dyDescent="0.2">
      <c r="C63" s="74"/>
      <c r="D63" s="75"/>
      <c r="E63" s="76"/>
      <c r="F63" s="60"/>
      <c r="G63" s="77"/>
      <c r="H63" s="78"/>
      <c r="I63" s="79"/>
      <c r="J63" s="79"/>
      <c r="K63" s="79"/>
      <c r="L63" s="79"/>
      <c r="M63" s="79"/>
      <c r="N63" s="79"/>
    </row>
    <row r="64" spans="1:16" x14ac:dyDescent="0.2">
      <c r="C64" s="74"/>
      <c r="D64" s="75"/>
      <c r="E64" s="76"/>
      <c r="F64" s="60"/>
      <c r="G64" s="77"/>
      <c r="H64" s="78"/>
      <c r="I64" s="79"/>
      <c r="J64" s="80"/>
      <c r="L64" s="74"/>
      <c r="M64" s="25"/>
      <c r="N64" s="80"/>
    </row>
    <row r="65" spans="3:14" x14ac:dyDescent="0.2">
      <c r="C65" s="74"/>
      <c r="D65" s="75"/>
      <c r="E65" s="76"/>
      <c r="F65" s="60"/>
      <c r="G65" s="77"/>
      <c r="H65" s="78"/>
      <c r="I65" s="79"/>
      <c r="J65" s="80"/>
      <c r="L65" s="74"/>
      <c r="M65" s="23"/>
      <c r="N65" s="80"/>
    </row>
    <row r="66" spans="3:14" x14ac:dyDescent="0.2">
      <c r="C66" s="74"/>
      <c r="D66" s="75"/>
      <c r="E66" s="76"/>
      <c r="F66" s="60"/>
      <c r="G66" s="77"/>
      <c r="H66" s="78"/>
      <c r="I66" s="79"/>
      <c r="J66" s="80"/>
      <c r="L66" s="74"/>
      <c r="M66" s="23"/>
      <c r="N66" s="80"/>
    </row>
    <row r="67" spans="3:14" ht="21" customHeight="1" x14ac:dyDescent="0.2">
      <c r="C67" s="101" t="s">
        <v>128</v>
      </c>
      <c r="D67" s="101"/>
      <c r="E67" s="81"/>
      <c r="F67" s="81"/>
      <c r="G67" s="100" t="s">
        <v>10</v>
      </c>
      <c r="H67" s="100"/>
      <c r="K67" s="100" t="s">
        <v>11</v>
      </c>
      <c r="L67" s="100"/>
      <c r="M67" s="100"/>
    </row>
    <row r="68" spans="3:14" ht="15" customHeight="1" x14ac:dyDescent="0.2">
      <c r="C68" s="102" t="s">
        <v>16</v>
      </c>
      <c r="D68" s="102"/>
      <c r="E68" s="83"/>
      <c r="F68" s="83"/>
      <c r="G68" s="97" t="s">
        <v>12</v>
      </c>
      <c r="H68" s="97"/>
      <c r="K68" s="97" t="s">
        <v>13</v>
      </c>
      <c r="L68" s="97"/>
      <c r="M68" s="97"/>
    </row>
    <row r="69" spans="3:14" ht="15.75" customHeight="1" x14ac:dyDescent="0.2">
      <c r="C69" s="99" t="s">
        <v>30</v>
      </c>
      <c r="D69" s="99"/>
      <c r="E69" s="84"/>
      <c r="F69" s="84"/>
      <c r="G69" s="98" t="s">
        <v>14</v>
      </c>
      <c r="H69" s="98"/>
      <c r="K69" s="98" t="s">
        <v>15</v>
      </c>
      <c r="L69" s="98"/>
      <c r="M69" s="98"/>
    </row>
  </sheetData>
  <protectedRanges>
    <protectedRange sqref="H67 K67" name="Rango1_3_6_1_1"/>
    <protectedRange sqref="C67" name="Rango1_4_6_1_1"/>
  </protectedRanges>
  <mergeCells count="14">
    <mergeCell ref="A9:N9"/>
    <mergeCell ref="A10:N10"/>
    <mergeCell ref="A11:N11"/>
    <mergeCell ref="A12:N12"/>
    <mergeCell ref="K67:M67"/>
    <mergeCell ref="A60:H60"/>
    <mergeCell ref="K68:M68"/>
    <mergeCell ref="K69:M69"/>
    <mergeCell ref="C69:D69"/>
    <mergeCell ref="G67:H67"/>
    <mergeCell ref="G68:H68"/>
    <mergeCell ref="G69:H69"/>
    <mergeCell ref="C67:D67"/>
    <mergeCell ref="C68:D68"/>
  </mergeCells>
  <printOptions horizontalCentered="1"/>
  <pageMargins left="0" right="0" top="0.31496062992125984" bottom="0.15748031496062992" header="0.31496062992125984" footer="0.15748031496062992"/>
  <pageSetup scale="48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2022-11-03T19:40:48Z</cp:lastPrinted>
  <dcterms:created xsi:type="dcterms:W3CDTF">2022-07-06T19:15:01Z</dcterms:created>
  <dcterms:modified xsi:type="dcterms:W3CDTF">2022-11-07T16:20:11Z</dcterms:modified>
</cp:coreProperties>
</file>