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ONTABILIDAD\General\Referencias 2022\ARCHIVO PAGINA WEB OPTI 2022\OPTI MARZO 2022\"/>
    </mc:Choice>
  </mc:AlternateContent>
  <bookViews>
    <workbookView xWindow="0" yWindow="0" windowWidth="21600" windowHeight="9180"/>
  </bookViews>
  <sheets>
    <sheet name="REG. Y PAGO PROVEEDORES" sheetId="1" r:id="rId1"/>
  </sheets>
  <externalReferences>
    <externalReference r:id="rId2"/>
    <externalReference r:id="rId3"/>
    <externalReference r:id="rId4"/>
  </externalReferences>
  <definedNames>
    <definedName name="_xlnm.Print_Area" localSheetId="0">'REG. Y PAGO PROVEEDORES'!$A$1:$N$125</definedName>
    <definedName name="_xlnm.Print_Titles" localSheetId="0">'REG. Y PAGO PROVEEDORES'!$12:$12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 l="1"/>
  <c r="M114" i="1" l="1"/>
  <c r="M113" i="1"/>
  <c r="M112" i="1"/>
  <c r="M111" i="1"/>
  <c r="N110" i="1"/>
  <c r="M109" i="1"/>
  <c r="M108" i="1"/>
  <c r="M107" i="1"/>
  <c r="M106" i="1"/>
  <c r="M105" i="1"/>
  <c r="M104" i="1"/>
  <c r="M103" i="1"/>
  <c r="M102" i="1"/>
  <c r="M101"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I29" i="1"/>
  <c r="M29" i="1" s="1"/>
  <c r="M28" i="1"/>
  <c r="M27" i="1"/>
  <c r="I26" i="1"/>
  <c r="M26" i="1" s="1"/>
  <c r="M115" i="1" s="1"/>
  <c r="J25" i="1"/>
  <c r="N25" i="1" s="1"/>
  <c r="M24" i="1"/>
  <c r="N23" i="1"/>
  <c r="M22" i="1"/>
  <c r="M21" i="1"/>
  <c r="J19" i="1"/>
  <c r="N19" i="1" s="1"/>
  <c r="L18" i="1"/>
  <c r="K18" i="1"/>
  <c r="J18" i="1"/>
  <c r="N18" i="1" s="1"/>
  <c r="J17" i="1"/>
  <c r="N17" i="1" s="1"/>
  <c r="M16" i="1"/>
  <c r="J15" i="1"/>
  <c r="L14" i="1"/>
  <c r="L115" i="1" s="1"/>
  <c r="K14" i="1"/>
  <c r="J14" i="1"/>
  <c r="N14" i="1" s="1"/>
  <c r="D14" i="1"/>
  <c r="M13" i="1"/>
  <c r="J115" i="1" l="1"/>
  <c r="M117" i="1"/>
  <c r="N15" i="1"/>
  <c r="N115" i="1" s="1"/>
  <c r="I115" i="1"/>
</calcChain>
</file>

<file path=xl/sharedStrings.xml><?xml version="1.0" encoding="utf-8"?>
<sst xmlns="http://schemas.openxmlformats.org/spreadsheetml/2006/main" count="413" uniqueCount="316">
  <si>
    <t xml:space="preserve">REGISTROS Y PAGOS PROVEEDORES </t>
  </si>
  <si>
    <t>MARZO 2022</t>
  </si>
  <si>
    <t>Its</t>
  </si>
  <si>
    <t>FECHA REGISTRO</t>
  </si>
  <si>
    <t>PROVEEDOR</t>
  </si>
  <si>
    <t>Fecha/Fact</t>
  </si>
  <si>
    <t xml:space="preserve">NUMERO COMPROBANTE GUBERNAMENTAL </t>
  </si>
  <si>
    <t>FECHA O/C</t>
  </si>
  <si>
    <t>ORDEN DE COMPRA Y/O CONTRATO</t>
  </si>
  <si>
    <t>DESCRIPCION</t>
  </si>
  <si>
    <t>MONTO ORDENES DE COMPRAS O CONTRATOS</t>
  </si>
  <si>
    <t>MONTO FACTURADO Y PAGADO</t>
  </si>
  <si>
    <t>FECHA TRANSFERENCIA Y/O CHEQUE</t>
  </si>
  <si>
    <t>NUMERO TRANSFERENCIA Y/O CHEQUE</t>
  </si>
  <si>
    <t>MONTO FACTURADO PENDIENTE  PAGAR</t>
  </si>
  <si>
    <t>PENDIENTE FACTURAR PROCESOS ABIERTOS</t>
  </si>
  <si>
    <t>RSV MENSAJERIA</t>
  </si>
  <si>
    <t>FT- 0085</t>
  </si>
  <si>
    <t>93/14</t>
  </si>
  <si>
    <t>Adq. Servicio entrega correspondencia.</t>
  </si>
  <si>
    <t>AENOR DOMINICANA SRL</t>
  </si>
  <si>
    <t>B1500000048     B1500000052     B1500000175</t>
  </si>
  <si>
    <t>00328/2019</t>
  </si>
  <si>
    <t>Para registrar servicio de contratación  de empresa certificadora para auditoria al sistema de gestión de calidad.</t>
  </si>
  <si>
    <t>HILDEGARDE SUAREZ DE CASTELLANOS</t>
  </si>
  <si>
    <t>14/04/2021 05/07/2021 26/07/2021 15/10/2021 30/11/2021</t>
  </si>
  <si>
    <t>B1500000041    B1500000045     B1500000046     B1500000047     B1500000048</t>
  </si>
  <si>
    <t>00004/2021</t>
  </si>
  <si>
    <t>Para registrar pago notarización de contratos.</t>
  </si>
  <si>
    <t>05/05/2021 30/07/2021 30/08/2021</t>
  </si>
  <si>
    <t>4611855-TR 7532392-TR 8381738-TR</t>
  </si>
  <si>
    <t>MULTISERVICIS GENERALES</t>
  </si>
  <si>
    <t>B1500000350</t>
  </si>
  <si>
    <t>00025/2021</t>
  </si>
  <si>
    <t xml:space="preserve">Adquisición de café, azúcar y té para uso en la institución. </t>
  </si>
  <si>
    <t>FAROSE SOLUTIONS GROUP, SRL.</t>
  </si>
  <si>
    <t>06/07/2021 03/08/2021 07/09/2021 25/10/2021 25/10/2021 08/11/2021 08/11/2021 06/12/2021 05/01/2022</t>
  </si>
  <si>
    <t>B1500000104 B1500000109 B1500000111 B1500000114 B1500000115 B1500000116 B1500000117 B1500000119 B1500000122</t>
  </si>
  <si>
    <t>00056/2021</t>
  </si>
  <si>
    <t>Para registrar servicio de mantenimiento y reparación de aires acondicionados de la institución por 6 meses.</t>
  </si>
  <si>
    <t>29/7/2021 09/09/2021 30/09/2021 22/11/2021 7/12/2021 30/12/2021</t>
  </si>
  <si>
    <t>7281871-TR 8444705-TR 9378731-TR 10535379-TR 11388653-TR 13376342-TR</t>
  </si>
  <si>
    <t>CF ASOCIADOS BUSINESS ADVISORY SERVICES, SRL</t>
  </si>
  <si>
    <t>B1500000006</t>
  </si>
  <si>
    <t>00066/2021</t>
  </si>
  <si>
    <t>Para registrar servicio de consultoria para asistencia tecnica en el fortalecimiento del SISANOC, financiado con fondos de la unión europea.</t>
  </si>
  <si>
    <t>AGUA CRYSTAL</t>
  </si>
  <si>
    <t>30/11/2021 02/12/2021 06/12/2021 09/12/2021 13/12/2021 16/12/2021 21/12/2021 28/12/2021 07/01/2022 13/01/2022 17/01/2022 25/01/2022 27/01/2022 01/02/2022 03/02/2022 07/02/2022 10/02/2022 14/02/2022  17/02/2022 21/02/2022 24/02/2022 28/02/2022 03/03/2022 07/03/2022 10/03/2022 14/03/2022 18/03/2022 21/03/2022 24/03/2022 28/03/2022 31/03/2022</t>
  </si>
  <si>
    <t>B1500030384 B1500030438 B1500030488 B1500030558 B1500030603 B1500030666 B1500030740 B1500030809 B1500033576 B1500033671 B1500033720 B1500033839 B1500033882 B1500034030 B1500034039 B1500034087 B1500034174 B1500034226 B1500034312 B1500034373 B1500034459 B1500034480 B1500034552 B1500034602 B1500034676 B1500034758 B1500034859 B1500034897 B1500034964 B1500035011 B1500035087</t>
  </si>
  <si>
    <t>00205/2021</t>
  </si>
  <si>
    <t>Adquisición de Botellones y fardos botellitas de agua para consumo en la institución. o/c 00205 d/f 30/11/2021.</t>
  </si>
  <si>
    <t>12/1/2022 28/02/2022 01/04/2022</t>
  </si>
  <si>
    <t>64750-TR 1855502-TR 3087590-TR</t>
  </si>
  <si>
    <t>ITCORP GONGLOSS, SRL.</t>
  </si>
  <si>
    <t>B1500000473</t>
  </si>
  <si>
    <t>00167/2021</t>
  </si>
  <si>
    <t>Para registrar adquisición de swich cisco 9200L-4X-E PARA centro de datos de tecnología de la institución, financiado con fondos de la unión europea a traves del PROGEF.</t>
  </si>
  <si>
    <t>PENDIENTE ENTREGA</t>
  </si>
  <si>
    <t>B1500000474</t>
  </si>
  <si>
    <t>00209/2021</t>
  </si>
  <si>
    <t>Para registrar adquisición de swich cisco 9200L-4X-E PARA centro de datos de tecnología de la institución, financiado con fondos de la unión europea atraves del PROGEF.</t>
  </si>
  <si>
    <t xml:space="preserve">PENDIENTE ENTREGA </t>
  </si>
  <si>
    <t>MEJIA PRADO PEST CONTROL, SRL</t>
  </si>
  <si>
    <t>B1500000330</t>
  </si>
  <si>
    <t>00048/2021</t>
  </si>
  <si>
    <t>Para registrar servicio de fumigación anti-insectos por 6 meses en todas las áreas de la Institución. Dirigida a MIPYME.</t>
  </si>
  <si>
    <t>no esta al dia con sus obligaciones fiscales</t>
  </si>
  <si>
    <t>SOLUCIONES GLOBALES JM, SA.</t>
  </si>
  <si>
    <t>B1500000173</t>
  </si>
  <si>
    <t>00246/2021</t>
  </si>
  <si>
    <t>Para registrar adquisición de computadoras para uso en la institución, financiados con fondos de la unión europa a través del PROGEF.</t>
  </si>
  <si>
    <t>2766901-TR</t>
  </si>
  <si>
    <t>C&amp;C TECHNOLOGY SUPPLY, SRL.</t>
  </si>
  <si>
    <t>03/01/2022 09/02/2022</t>
  </si>
  <si>
    <t>B1500000243     B1500000252</t>
  </si>
  <si>
    <t>CONT. 0067/2021</t>
  </si>
  <si>
    <t>Para registrar servicio de almuerzos y cenas para el personal de la institución.</t>
  </si>
  <si>
    <t>18/2/2022 22/03/2022</t>
  </si>
  <si>
    <t>1291910-TR  2698421-TR</t>
  </si>
  <si>
    <t>SEGUROS RESERVAS</t>
  </si>
  <si>
    <t>11/02/2022 15/02/2022 18/02/2022 11/03/2022</t>
  </si>
  <si>
    <t>B1500033543 B1500033541 B1500033579 B1500033658 B1500033657 B0400033541</t>
  </si>
  <si>
    <t>Para registrar renovación polizas seguro equipos de transporte, mobiliarios y equipos de oficina</t>
  </si>
  <si>
    <t xml:space="preserve"> LIBRAMIENTO 532, EN ESPERA FECHA TRANSFERENCIA 0614/04/2022</t>
  </si>
  <si>
    <t>GRUPO BRIZATLANTICA DEL CARIBE, SRL.</t>
  </si>
  <si>
    <t>B1500000107</t>
  </si>
  <si>
    <t>00001/2022</t>
  </si>
  <si>
    <t>Para registrar adquisición de café para uso en la institución. Didirgido a MIPYMES.</t>
  </si>
  <si>
    <t>3089203-TR</t>
  </si>
  <si>
    <t>ABASTECIMINETOS COMERCIALES FJJ, SRL.</t>
  </si>
  <si>
    <t>B1500000349</t>
  </si>
  <si>
    <t>00002/2022</t>
  </si>
  <si>
    <t>Para registrar adquisición de azucar para uso en la institución. Didirgido a MIPYMES.</t>
  </si>
  <si>
    <t>2154475-TR</t>
  </si>
  <si>
    <t>SEGURO NACIONAL DE SALUD (SENASA)</t>
  </si>
  <si>
    <t>B1500005846</t>
  </si>
  <si>
    <t>Para registrar pago diferencia asumida por la institución de la poliza no. 06492 seguro complementario de empleados durante el periodo del 01/03/2022 al 31/03/2022.</t>
  </si>
  <si>
    <t>3070569-TR</t>
  </si>
  <si>
    <t>BANCO CENTRAL</t>
  </si>
  <si>
    <t>COTIZACION</t>
  </si>
  <si>
    <t>Para registrar pago uso de estacionamientos correspondiente al mes de marzo 2022.</t>
  </si>
  <si>
    <t>2079556-CK</t>
  </si>
  <si>
    <t>ADMINISTRADORA DE RIESGOS DE SALUD HUMANO</t>
  </si>
  <si>
    <t>B1500022447</t>
  </si>
  <si>
    <t>Para registrar pago diferencia asumida por la institución de la poliza no. 30-95-201981 seguro complementario de empleados durante el periodo 01 al 31 de marzo 2022.</t>
  </si>
  <si>
    <t>2919283-TR</t>
  </si>
  <si>
    <t>B1500022347</t>
  </si>
  <si>
    <t>Para registrar  poliza no. 30-14-5018 ultimos gastos, de empleados de la institución durante el periodo del 01/03/2022 al 01/04/2022.</t>
  </si>
  <si>
    <t> 2919284-TR</t>
  </si>
  <si>
    <t>SIMBEL, SRL</t>
  </si>
  <si>
    <t>B1500000077</t>
  </si>
  <si>
    <t>00009/2022</t>
  </si>
  <si>
    <t>Para registrar adquisición de utensilios de cocina para uso en la Institución. Dirigido a MIPYME.</t>
  </si>
  <si>
    <t>2813385-TR</t>
  </si>
  <si>
    <t>PROLIMDES COMERCIAL,SRL</t>
  </si>
  <si>
    <t>B1500000930</t>
  </si>
  <si>
    <t>00011/2022</t>
  </si>
  <si>
    <t>Para registrar adquisición papel de baño para uso en la institución dirigida a MIPYMES.</t>
  </si>
  <si>
    <t>3070568-TR</t>
  </si>
  <si>
    <t>FIS SOLUCIONES SRL</t>
  </si>
  <si>
    <t>B1500000066</t>
  </si>
  <si>
    <t>00006/2022</t>
  </si>
  <si>
    <t xml:space="preserve">Para registrar adquisición de tóners para uso en la institución. </t>
  </si>
  <si>
    <t> 3070567-TR</t>
  </si>
  <si>
    <t>GTG INDUSTRIA, SRL</t>
  </si>
  <si>
    <t>B1500002310</t>
  </si>
  <si>
    <t>00010/2022</t>
  </si>
  <si>
    <t>3076994-TR</t>
  </si>
  <si>
    <t>IDEMESA, SRL</t>
  </si>
  <si>
    <t>B1500000760</t>
  </si>
  <si>
    <t>00033/2022</t>
  </si>
  <si>
    <t>Para registrar adquisición de mascarilla, para uso en la institución dirigido a MIPYMES.</t>
  </si>
  <si>
    <t>3076995-TR</t>
  </si>
  <si>
    <t>MUÑOZ CONCEPTO MOBILIARIO,SRL</t>
  </si>
  <si>
    <t>B1500001023</t>
  </si>
  <si>
    <t>00016/2022</t>
  </si>
  <si>
    <t>Para registrar adquisición de mobiliarios de oficinas para uso en la institución.</t>
  </si>
  <si>
    <t>3073266-TR</t>
  </si>
  <si>
    <t>B1500000233</t>
  </si>
  <si>
    <t>00007/2022</t>
  </si>
  <si>
    <t>Para registrar adquisición guía para la realización de las auditorías internas de los sistemas de gestión de esta institución.</t>
  </si>
  <si>
    <t xml:space="preserve"> LIBRAMIENTO 526, EN ESPERA FECHA TRANSFERENCIA 14/04/2022</t>
  </si>
  <si>
    <t>ROJAS &amp; SERRANO SUPPLIES, SRL</t>
  </si>
  <si>
    <t>B1500000871</t>
  </si>
  <si>
    <t>00015/2022</t>
  </si>
  <si>
    <t xml:space="preserve"> LIBRAMIENTO 490, EN ESPERA FECHA TRANSFERENCIA 06/2022</t>
  </si>
  <si>
    <t>RAMIREZ &amp; MOJICA ENVOY PACK EXPRESS, SRL</t>
  </si>
  <si>
    <t>B1500000938</t>
  </si>
  <si>
    <t>00041/2022</t>
  </si>
  <si>
    <t>Para registrar adquisición de tarjetas PVC y cintas para impresión de carnet para los colaboradores de la institución.</t>
  </si>
  <si>
    <t xml:space="preserve"> LIBRAMIENTO 433, EN ESPERA FECHA TRANSFERENCIA 05/2022</t>
  </si>
  <si>
    <t>SHARINA MEDINA</t>
  </si>
  <si>
    <t>viaticos por viaje al interior del pais, semana del 22 al 24 de marzo 2022</t>
  </si>
  <si>
    <t>3104-CK</t>
  </si>
  <si>
    <t>DAMARIS LLUBERES</t>
  </si>
  <si>
    <t>3105-CK</t>
  </si>
  <si>
    <t xml:space="preserve">JOSEFINA GUILLEN ESPINAL </t>
  </si>
  <si>
    <t>3106-CK</t>
  </si>
  <si>
    <t>SALVINIA ESTEPAN</t>
  </si>
  <si>
    <t>3116-CK</t>
  </si>
  <si>
    <t xml:space="preserve">LEONOR DEL ROSARIO </t>
  </si>
  <si>
    <t>3107-CK</t>
  </si>
  <si>
    <t>SAMUEL FELIZ</t>
  </si>
  <si>
    <t>3108-CK</t>
  </si>
  <si>
    <t>REYNI MENDEZ</t>
  </si>
  <si>
    <t>3109-CK</t>
  </si>
  <si>
    <t>DIONISIA M. VIZCAINO</t>
  </si>
  <si>
    <t>3110-CK</t>
  </si>
  <si>
    <t>GUMERCINDO GONZALEZ VARGAS</t>
  </si>
  <si>
    <t>3117-CK</t>
  </si>
  <si>
    <t>CAROLINA FELIZ</t>
  </si>
  <si>
    <t>3111-CK</t>
  </si>
  <si>
    <t xml:space="preserve">DAMARYS GUZMAN </t>
  </si>
  <si>
    <t>3112-CK</t>
  </si>
  <si>
    <t>DICNA PERDOMO</t>
  </si>
  <si>
    <t>3113-CK</t>
  </si>
  <si>
    <t>MANUEL CUEVAS</t>
  </si>
  <si>
    <t>3114-CK</t>
  </si>
  <si>
    <t>JUAN PABLO LOPEZ</t>
  </si>
  <si>
    <t>3115-CK</t>
  </si>
  <si>
    <t>ANGEL DARIO MESA</t>
  </si>
  <si>
    <t>3097-CK</t>
  </si>
  <si>
    <t>RAMON RIVAS</t>
  </si>
  <si>
    <t>3099-CK</t>
  </si>
  <si>
    <t>MIGUEL ROJAS VASQUEZ</t>
  </si>
  <si>
    <t>3098-CK</t>
  </si>
  <si>
    <t>SANDRO CARMONA</t>
  </si>
  <si>
    <t>3100-CK</t>
  </si>
  <si>
    <t>LENIN MENDEZ QUEZADA</t>
  </si>
  <si>
    <t>3101-CK</t>
  </si>
  <si>
    <t>LUIS CASILLA</t>
  </si>
  <si>
    <t>3102-CK</t>
  </si>
  <si>
    <t>YOAN RODRIGUEZ</t>
  </si>
  <si>
    <t>3103-CK</t>
  </si>
  <si>
    <t>AMBAR MARTINEZ</t>
  </si>
  <si>
    <t>viaticos por viaje al interior del pais, semana del 29 al 31 de marzo 2022</t>
  </si>
  <si>
    <t>3124-CK</t>
  </si>
  <si>
    <t>3125-CK</t>
  </si>
  <si>
    <t>3126-CK</t>
  </si>
  <si>
    <t>ANDRES MARTE</t>
  </si>
  <si>
    <t>3127-CK</t>
  </si>
  <si>
    <t>SAMUEL MERCEDES SHEPHARD</t>
  </si>
  <si>
    <t>3128-CK</t>
  </si>
  <si>
    <t>JEISSON JIMENEZ</t>
  </si>
  <si>
    <t>3129-CK</t>
  </si>
  <si>
    <t>VICKIANA PONCIANO</t>
  </si>
  <si>
    <t>3130-CK</t>
  </si>
  <si>
    <t>3131-CK</t>
  </si>
  <si>
    <t>3132-CK</t>
  </si>
  <si>
    <t>3133-CK</t>
  </si>
  <si>
    <t>3134-CK</t>
  </si>
  <si>
    <t>3135-CK</t>
  </si>
  <si>
    <t>ARISTIES CABRERA</t>
  </si>
  <si>
    <t>3118-CK</t>
  </si>
  <si>
    <t>3119-CK</t>
  </si>
  <si>
    <t>JUSTICE CANTRERAS</t>
  </si>
  <si>
    <t>3120-CK</t>
  </si>
  <si>
    <t>CISTIAN FERRERAS</t>
  </si>
  <si>
    <t>3121-CK</t>
  </si>
  <si>
    <t>JANNY EFRAIN CORNA</t>
  </si>
  <si>
    <t>3122-CK</t>
  </si>
  <si>
    <t>3123-CK</t>
  </si>
  <si>
    <t>JOSE JAVIER LOPEZ</t>
  </si>
  <si>
    <t>viaticos por viaje al interior del pais, semana del 04 al 06 de abril 2022</t>
  </si>
  <si>
    <t>3139-CK</t>
  </si>
  <si>
    <t>3136-CK</t>
  </si>
  <si>
    <t>3138-CK</t>
  </si>
  <si>
    <t>3137-CK</t>
  </si>
  <si>
    <t>3140-CK</t>
  </si>
  <si>
    <t>3141-CK</t>
  </si>
  <si>
    <t>3147-CK</t>
  </si>
  <si>
    <t>3146-CK</t>
  </si>
  <si>
    <t>3145-CK</t>
  </si>
  <si>
    <t>3144-CK</t>
  </si>
  <si>
    <t>3142-CK</t>
  </si>
  <si>
    <t>3143-CK</t>
  </si>
  <si>
    <t>YOCAIRA SILVESTRE</t>
  </si>
  <si>
    <t>3149-CK</t>
  </si>
  <si>
    <t>3148-CK</t>
  </si>
  <si>
    <t>3150-CK</t>
  </si>
  <si>
    <t>ANTONIO OVALLES</t>
  </si>
  <si>
    <t>3151-CK</t>
  </si>
  <si>
    <t>3152-CK</t>
  </si>
  <si>
    <t>3153-CK</t>
  </si>
  <si>
    <t>3154-CK</t>
  </si>
  <si>
    <t>SINERGY ELECTRICAL GROUP, SRL</t>
  </si>
  <si>
    <t>B1500000161</t>
  </si>
  <si>
    <t>00034/2022</t>
  </si>
  <si>
    <t>Para registrar adq. Guantes y alcohol, para uso en la institución  dirigido a MIPIMES</t>
  </si>
  <si>
    <t xml:space="preserve"> LIBRAMIENTO 460, EN ESPERA FECHA TRANSFERENCIA 08/04/2022</t>
  </si>
  <si>
    <t>SUPLIGENSA, SRL</t>
  </si>
  <si>
    <t>B1500000460</t>
  </si>
  <si>
    <t>00037/2022</t>
  </si>
  <si>
    <t>Para registrar adqusición material de limpieza para uso en la institución  dirigido a MIPIMES</t>
  </si>
  <si>
    <t xml:space="preserve"> LIBRAMIENTO 511, EN ESPERA FECHA TRANSFERENCIA 14/04/2022</t>
  </si>
  <si>
    <t>ESPARTIMP, SRL</t>
  </si>
  <si>
    <t>B1500000135</t>
  </si>
  <si>
    <t>00042/2022</t>
  </si>
  <si>
    <t>Para registrar adqusición de tarjetas pvc para impresión de carnet para colaboradores de la institución.</t>
  </si>
  <si>
    <t xml:space="preserve"> LIBRAMIENTO 462, EN ESPERA FECHA TRANSFERENCIA 08/04/2022</t>
  </si>
  <si>
    <t xml:space="preserve"> 22/03/2022</t>
  </si>
  <si>
    <t>B1500006052</t>
  </si>
  <si>
    <t>Para registrar pago diferencia asumida por la institución de la poliza no. 06492 seguro complementario de empleados durante el periodo del 01/04/2022 al 330/04/2022.</t>
  </si>
  <si>
    <t>B1500002351</t>
  </si>
  <si>
    <t>00035/2022</t>
  </si>
  <si>
    <t>Para registrar adqusición material de limpieza para uso en la institución  dirigido a MIPIMES.</t>
  </si>
  <si>
    <t xml:space="preserve"> LIBRAMIENTO 514, EN ESPERA FECHA TRANSFERENCIA 14/04/2022</t>
  </si>
  <si>
    <t>B1500000942</t>
  </si>
  <si>
    <t>00040/2022</t>
  </si>
  <si>
    <t xml:space="preserve"> LIBRAMIENTO 496, EN ESPERA FECHA TRANSFERENCIA 14/04/2022</t>
  </si>
  <si>
    <t>EMPRESA DISTRIBUIDORA DE ELECTRICIDAD DEL ESTE, S.A.</t>
  </si>
  <si>
    <t>B1500196946</t>
  </si>
  <si>
    <t>Para registrar el servicio energia electrica del periodo 17/02/2022 al 18/03/2022.</t>
  </si>
  <si>
    <t xml:space="preserve"> LIBRAMIENTO 522, EN ESPERA FECHA TRANSFERENCIA 14/04/2022</t>
  </si>
  <si>
    <t>CODETEL</t>
  </si>
  <si>
    <t xml:space="preserve">B1500164442     B1500164454     B1500164461     </t>
  </si>
  <si>
    <t>Para registrar pago facturas cuentas nos. 718024430, 701112578, 785819147 Telefonos e Internet mes de marzo 2022 .</t>
  </si>
  <si>
    <t>EN PROCESO DE PAGO</t>
  </si>
  <si>
    <t>DITRIBUIDORA BACESMOS</t>
  </si>
  <si>
    <t>B150000122</t>
  </si>
  <si>
    <t>00044/2022</t>
  </si>
  <si>
    <t>Para registrar la adquisición de equipos electrodomésticos para uso de la institución.</t>
  </si>
  <si>
    <t>CENTRO AUTOMOTRIZ REMESA</t>
  </si>
  <si>
    <t>B1500001465</t>
  </si>
  <si>
    <t>00008/2022</t>
  </si>
  <si>
    <t>Para registrar servicio de mantenimiento y/o reparación de vehículos de la institución por 6 meses.</t>
  </si>
  <si>
    <t>MAXIBODEGAS EOP DEL CARIBE, SRL</t>
  </si>
  <si>
    <t>B1500001070</t>
  </si>
  <si>
    <t>00060/2022</t>
  </si>
  <si>
    <t>Para registrar adqusición material gastable para uso en la institución  dirigido a MIPIMES.</t>
  </si>
  <si>
    <t>LOLA 5 MULTISERVICES, SRL</t>
  </si>
  <si>
    <t>B1500000258</t>
  </si>
  <si>
    <t>00038/2022</t>
  </si>
  <si>
    <t>Para registrar adquisición material de limpieza para uso en la institución dirigido a MIPYMES.</t>
  </si>
  <si>
    <t>SUPLIDORES MEDICOS COMERCIALES SUMEDCOR,SRL</t>
  </si>
  <si>
    <t>B1500000337</t>
  </si>
  <si>
    <t>00057/2022</t>
  </si>
  <si>
    <t>Para registrar la adquisición de insumos médicos para el dispensario de la institución</t>
  </si>
  <si>
    <t>DISTHECA, SRL</t>
  </si>
  <si>
    <t>B1500000112</t>
  </si>
  <si>
    <t>00058/2022</t>
  </si>
  <si>
    <t>Para registrar la adquisición de material gastable para uso  en la institución, dirigida a MIPYMES</t>
  </si>
  <si>
    <t>DEUDA ADMINISTRATIVA</t>
  </si>
  <si>
    <t xml:space="preserve"> Sonia Thomas Martínez</t>
  </si>
  <si>
    <t>Dionicio Félix Castro</t>
  </si>
  <si>
    <t>Luis Dario Terrero Méndez</t>
  </si>
  <si>
    <t>Preparado por</t>
  </si>
  <si>
    <t xml:space="preserve">Revisado </t>
  </si>
  <si>
    <t>Autorizado por</t>
  </si>
  <si>
    <t xml:space="preserve"> Contadora</t>
  </si>
  <si>
    <t>Enc. División Financiera</t>
  </si>
  <si>
    <t>Enc. Depto. Adm. y Financiero</t>
  </si>
  <si>
    <t>INSTITUTO DE SERVICIOS PSICOSOCIALES Y EDUCATIVOS FELIZ LAMARCHE, SRL</t>
  </si>
  <si>
    <t>B1500000307</t>
  </si>
  <si>
    <t>00013/2022</t>
  </si>
  <si>
    <t>Para registrarla adq. de derecho de uso herramienta de evaluación sicométricas para el depto. de RRHH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</si>
</sst>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3" x14ac:knownFonts="1">
    <font>
      <sz val="11"/>
      <color theme="1"/>
      <name val="Calibri"/>
      <family val="2"/>
      <scheme val="minor"/>
    </font>
    <font>
      <b/>
      <sz val="11"/>
      <color theme="1"/>
      <name val="Calibri"/>
      <family val="2"/>
      <scheme val="minor"/>
    </font>
    <font>
      <sz val="11"/>
      <color indexed="8"/>
      <name val="Verdana"/>
      <family val="2"/>
    </font>
    <font>
      <b/>
      <sz val="11"/>
      <color indexed="8"/>
      <name val="Calibri"/>
      <family val="2"/>
      <scheme val="minor"/>
    </font>
    <font>
      <sz val="11"/>
      <color indexed="8"/>
      <name val="Calibri"/>
      <family val="2"/>
    </font>
    <font>
      <sz val="14"/>
      <color theme="1"/>
      <name val="Calibri"/>
      <family val="2"/>
      <scheme val="minor"/>
    </font>
    <font>
      <sz val="11"/>
      <name val="Calibri"/>
      <family val="2"/>
      <scheme val="minor"/>
    </font>
    <font>
      <sz val="10"/>
      <color theme="1"/>
      <name val="Calibri"/>
      <family val="2"/>
      <scheme val="minor"/>
    </font>
    <font>
      <sz val="9"/>
      <color theme="1"/>
      <name val="Calibri"/>
      <family val="2"/>
      <scheme val="minor"/>
    </font>
    <font>
      <b/>
      <u/>
      <sz val="16"/>
      <name val="Times New Roman"/>
      <family val="1"/>
    </font>
    <font>
      <b/>
      <u/>
      <sz val="12"/>
      <name val="Times New Roman"/>
      <family val="1"/>
    </font>
    <font>
      <sz val="12"/>
      <name val="Times New Roman"/>
      <family val="1"/>
    </font>
    <font>
      <b/>
      <sz val="14"/>
      <color indexed="8"/>
      <name val="Calibri"/>
      <family val="2"/>
      <scheme val="minor"/>
    </font>
  </fonts>
  <fills count="3">
    <fill>
      <patternFill patternType="none"/>
    </fill>
    <fill>
      <patternFill patternType="gray125"/>
    </fill>
    <fill>
      <patternFill patternType="solid">
        <fgColor indexed="44"/>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4" fillId="0" borderId="0" applyFont="0" applyFill="0" applyBorder="0" applyAlignment="0" applyProtection="0"/>
  </cellStyleXfs>
  <cellXfs count="119">
    <xf numFmtId="0" fontId="0" fillId="0" borderId="0" xfId="0"/>
    <xf numFmtId="0" fontId="0" fillId="0" borderId="0" xfId="0" applyFill="1" applyBorder="1"/>
    <xf numFmtId="164" fontId="0" fillId="0" borderId="0" xfId="0" applyNumberFormat="1" applyBorder="1"/>
    <xf numFmtId="0" fontId="2" fillId="0" borderId="0" xfId="0" applyFont="1" applyAlignment="1"/>
    <xf numFmtId="0" fontId="2" fillId="0" borderId="0" xfId="0" applyFont="1" applyAlignment="1">
      <alignment horizontal="left"/>
    </xf>
    <xf numFmtId="0" fontId="2" fillId="0" borderId="0" xfId="0" applyFont="1" applyAlignment="1">
      <alignment horizontal="center"/>
    </xf>
    <xf numFmtId="0" fontId="3" fillId="0" borderId="0" xfId="0" applyFont="1" applyAlignment="1"/>
    <xf numFmtId="164" fontId="0" fillId="0" borderId="0" xfId="0" applyNumberFormat="1" applyAlignment="1">
      <alignment horizontal="center"/>
    </xf>
    <xf numFmtId="43" fontId="2" fillId="0" borderId="0" xfId="1" applyFont="1" applyAlignment="1"/>
    <xf numFmtId="0" fontId="0" fillId="0" borderId="0" xfId="0" applyFont="1" applyFill="1" applyBorder="1"/>
    <xf numFmtId="164" fontId="0" fillId="0" borderId="0" xfId="0" applyNumberFormat="1" applyFont="1" applyBorder="1"/>
    <xf numFmtId="49" fontId="3" fillId="0" borderId="1" xfId="0" applyNumberFormat="1" applyFont="1" applyBorder="1" applyAlignment="1"/>
    <xf numFmtId="0" fontId="0" fillId="0" borderId="0" xfId="0" applyAlignment="1">
      <alignment horizontal="left"/>
    </xf>
    <xf numFmtId="0" fontId="0" fillId="0" borderId="0" xfId="0" applyAlignment="1">
      <alignment horizontal="center"/>
    </xf>
    <xf numFmtId="0" fontId="0" fillId="0" borderId="0" xfId="0" applyFont="1"/>
    <xf numFmtId="43" fontId="0" fillId="0" borderId="0" xfId="1" applyFont="1"/>
    <xf numFmtId="0" fontId="0" fillId="0" borderId="2" xfId="0" applyFont="1" applyFill="1" applyBorder="1"/>
    <xf numFmtId="164" fontId="1" fillId="2" borderId="2" xfId="0" applyNumberFormat="1" applyFont="1" applyFill="1" applyBorder="1" applyAlignment="1">
      <alignment horizontal="left"/>
    </xf>
    <xf numFmtId="0" fontId="3" fillId="2" borderId="2" xfId="0" applyFont="1" applyFill="1" applyBorder="1"/>
    <xf numFmtId="164" fontId="1" fillId="2" borderId="2" xfId="0" applyNumberFormat="1" applyFont="1" applyFill="1" applyBorder="1" applyAlignment="1">
      <alignment horizontal="center"/>
    </xf>
    <xf numFmtId="0" fontId="3" fillId="2" borderId="2" xfId="0" applyFont="1" applyFill="1" applyBorder="1" applyAlignment="1">
      <alignment horizontal="left" wrapText="1"/>
    </xf>
    <xf numFmtId="164" fontId="3" fillId="2" borderId="2" xfId="0" applyNumberFormat="1" applyFont="1" applyFill="1" applyBorder="1" applyAlignment="1">
      <alignment horizontal="center"/>
    </xf>
    <xf numFmtId="0" fontId="3" fillId="2" borderId="2" xfId="0" applyFont="1" applyFill="1" applyBorder="1" applyAlignment="1">
      <alignment horizontal="center" wrapText="1"/>
    </xf>
    <xf numFmtId="0" fontId="3" fillId="2" borderId="2" xfId="0" applyFont="1" applyFill="1" applyBorder="1" applyAlignment="1">
      <alignment horizontal="center"/>
    </xf>
    <xf numFmtId="43" fontId="3" fillId="2" borderId="2" xfId="0" applyNumberFormat="1" applyFont="1" applyFill="1" applyBorder="1" applyAlignment="1">
      <alignment horizontal="center" wrapText="1"/>
    </xf>
    <xf numFmtId="43" fontId="3" fillId="2" borderId="2" xfId="1" applyFont="1" applyFill="1" applyBorder="1" applyAlignment="1">
      <alignment horizontal="center" wrapText="1"/>
    </xf>
    <xf numFmtId="164" fontId="0" fillId="0" borderId="2" xfId="0" applyNumberFormat="1" applyFont="1" applyFill="1" applyBorder="1" applyAlignment="1">
      <alignment horizontal="center"/>
    </xf>
    <xf numFmtId="164" fontId="6" fillId="0" borderId="2" xfId="0" applyNumberFormat="1" applyFont="1" applyFill="1" applyBorder="1" applyAlignment="1">
      <alignment horizontal="center" wrapText="1"/>
    </xf>
    <xf numFmtId="0" fontId="0" fillId="0" borderId="2" xfId="0" applyFont="1" applyFill="1" applyBorder="1" applyAlignment="1">
      <alignment horizontal="left"/>
    </xf>
    <xf numFmtId="15" fontId="6" fillId="0" borderId="2" xfId="0" applyNumberFormat="1" applyFont="1" applyFill="1" applyBorder="1" applyAlignment="1">
      <alignment horizontal="center"/>
    </xf>
    <xf numFmtId="0" fontId="0" fillId="0" borderId="2" xfId="0" applyFont="1" applyFill="1" applyBorder="1" applyAlignment="1">
      <alignment horizontal="left" wrapText="1"/>
    </xf>
    <xf numFmtId="43" fontId="6" fillId="0" borderId="2" xfId="1" applyNumberFormat="1" applyFont="1" applyFill="1" applyBorder="1" applyAlignment="1">
      <alignment horizontal="right"/>
    </xf>
    <xf numFmtId="43" fontId="6" fillId="0" borderId="2" xfId="1" applyFont="1" applyFill="1" applyBorder="1" applyAlignment="1">
      <alignment horizontal="right"/>
    </xf>
    <xf numFmtId="0" fontId="0" fillId="0" borderId="2" xfId="0" applyFont="1" applyFill="1" applyBorder="1" applyAlignment="1">
      <alignment horizontal="center"/>
    </xf>
    <xf numFmtId="43" fontId="0" fillId="0" borderId="2" xfId="1" applyFont="1" applyFill="1" applyBorder="1"/>
    <xf numFmtId="0" fontId="0" fillId="0" borderId="0" xfId="0" applyFont="1" applyFill="1"/>
    <xf numFmtId="0" fontId="0" fillId="0" borderId="0" xfId="0" applyFill="1"/>
    <xf numFmtId="164" fontId="0" fillId="0" borderId="2" xfId="0" applyNumberFormat="1" applyFont="1" applyFill="1" applyBorder="1"/>
    <xf numFmtId="0" fontId="0" fillId="0" borderId="2" xfId="0" applyFont="1" applyFill="1" applyBorder="1" applyAlignment="1">
      <alignment horizontal="center" wrapText="1"/>
    </xf>
    <xf numFmtId="0" fontId="0" fillId="0" borderId="2" xfId="0" applyFont="1" applyFill="1" applyBorder="1" applyAlignment="1">
      <alignment wrapText="1"/>
    </xf>
    <xf numFmtId="43" fontId="0" fillId="0" borderId="2" xfId="0" applyNumberFormat="1" applyFont="1" applyFill="1" applyBorder="1"/>
    <xf numFmtId="14" fontId="0" fillId="0" borderId="2" xfId="0" applyNumberFormat="1" applyFont="1" applyFill="1" applyBorder="1" applyAlignment="1">
      <alignment horizontal="center" wrapText="1"/>
    </xf>
    <xf numFmtId="164" fontId="0" fillId="0" borderId="2" xfId="0" applyNumberFormat="1" applyFont="1" applyFill="1" applyBorder="1" applyAlignment="1">
      <alignment horizontal="center" wrapText="1"/>
    </xf>
    <xf numFmtId="43" fontId="0" fillId="0" borderId="2" xfId="1" applyFont="1" applyBorder="1"/>
    <xf numFmtId="43" fontId="0" fillId="0" borderId="2" xfId="1" applyFont="1" applyFill="1" applyBorder="1" applyAlignment="1"/>
    <xf numFmtId="164" fontId="0" fillId="0" borderId="2" xfId="0" applyNumberFormat="1" applyFont="1" applyBorder="1"/>
    <xf numFmtId="0" fontId="0" fillId="0" borderId="2" xfId="0" applyFont="1" applyBorder="1"/>
    <xf numFmtId="164" fontId="0" fillId="0" borderId="2" xfId="0" applyNumberFormat="1" applyFont="1" applyBorder="1" applyAlignment="1">
      <alignment horizontal="center"/>
    </xf>
    <xf numFmtId="0" fontId="0" fillId="0" borderId="2" xfId="0" applyFont="1" applyBorder="1" applyAlignment="1">
      <alignment horizontal="left"/>
    </xf>
    <xf numFmtId="164" fontId="0" fillId="0" borderId="2" xfId="0" applyNumberFormat="1" applyBorder="1"/>
    <xf numFmtId="0" fontId="0" fillId="0" borderId="2" xfId="0" applyBorder="1" applyAlignment="1">
      <alignment horizontal="center"/>
    </xf>
    <xf numFmtId="0" fontId="0" fillId="0" borderId="2" xfId="0" applyFill="1" applyBorder="1" applyAlignment="1">
      <alignment wrapText="1"/>
    </xf>
    <xf numFmtId="43" fontId="0" fillId="0" borderId="2" xfId="0" applyNumberFormat="1" applyFont="1" applyBorder="1"/>
    <xf numFmtId="14" fontId="0" fillId="0" borderId="10" xfId="0" applyNumberFormat="1" applyFont="1" applyFill="1" applyBorder="1" applyAlignment="1">
      <alignment horizontal="center" wrapText="1"/>
    </xf>
    <xf numFmtId="49" fontId="0" fillId="0" borderId="2" xfId="1" applyNumberFormat="1" applyFont="1" applyFill="1" applyBorder="1" applyAlignment="1"/>
    <xf numFmtId="0" fontId="0" fillId="0" borderId="2" xfId="0" applyBorder="1"/>
    <xf numFmtId="164" fontId="0" fillId="0" borderId="2" xfId="0" applyNumberFormat="1" applyBorder="1" applyAlignment="1">
      <alignment horizontal="center" wrapText="1"/>
    </xf>
    <xf numFmtId="0" fontId="0" fillId="0" borderId="2" xfId="0" applyBorder="1" applyAlignment="1">
      <alignment horizontal="left" wrapText="1"/>
    </xf>
    <xf numFmtId="0" fontId="0" fillId="0" borderId="2" xfId="0" applyFill="1" applyBorder="1" applyAlignment="1">
      <alignment horizontal="center" wrapText="1"/>
    </xf>
    <xf numFmtId="43" fontId="0" fillId="0" borderId="2" xfId="0" applyNumberFormat="1" applyBorder="1"/>
    <xf numFmtId="49" fontId="0" fillId="0" borderId="2" xfId="1" applyNumberFormat="1" applyFont="1" applyFill="1" applyBorder="1" applyAlignment="1">
      <alignment wrapText="1"/>
    </xf>
    <xf numFmtId="164" fontId="0" fillId="0" borderId="2" xfId="0" applyNumberFormat="1" applyBorder="1" applyAlignment="1">
      <alignment horizontal="center"/>
    </xf>
    <xf numFmtId="0" fontId="0" fillId="0" borderId="2" xfId="0" applyBorder="1" applyAlignment="1">
      <alignment horizontal="left"/>
    </xf>
    <xf numFmtId="14" fontId="0" fillId="0" borderId="11" xfId="0" applyNumberFormat="1" applyFont="1" applyFill="1" applyBorder="1" applyAlignment="1">
      <alignment horizontal="center" wrapText="1"/>
    </xf>
    <xf numFmtId="43" fontId="1" fillId="0" borderId="2" xfId="0" applyNumberFormat="1" applyFont="1" applyBorder="1"/>
    <xf numFmtId="0" fontId="0" fillId="0" borderId="0" xfId="0" applyBorder="1"/>
    <xf numFmtId="164" fontId="0" fillId="0" borderId="0" xfId="0" applyNumberFormat="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wrapText="1"/>
    </xf>
    <xf numFmtId="43" fontId="0" fillId="0" borderId="0" xfId="0" applyNumberFormat="1" applyBorder="1"/>
    <xf numFmtId="43" fontId="1" fillId="0" borderId="0" xfId="1" applyFont="1" applyFill="1" applyBorder="1"/>
    <xf numFmtId="43" fontId="0" fillId="0" borderId="0" xfId="1" applyFont="1" applyFill="1" applyBorder="1"/>
    <xf numFmtId="14" fontId="0" fillId="0" borderId="0" xfId="0" applyNumberFormat="1" applyFont="1" applyFill="1" applyBorder="1" applyAlignment="1">
      <alignment horizontal="center" wrapText="1"/>
    </xf>
    <xf numFmtId="43" fontId="0" fillId="0" borderId="0" xfId="0" applyNumberFormat="1"/>
    <xf numFmtId="0" fontId="9" fillId="0" borderId="0" xfId="0" applyFont="1" applyFill="1" applyBorder="1" applyAlignment="1">
      <alignment horizont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0" fillId="0" borderId="0" xfId="0" applyFill="1" applyAlignment="1">
      <alignment horizontal="center"/>
    </xf>
    <xf numFmtId="14" fontId="0" fillId="0" borderId="10" xfId="0" applyNumberFormat="1" applyFont="1" applyFill="1" applyBorder="1" applyAlignment="1">
      <alignment horizontal="center" wrapText="1"/>
    </xf>
    <xf numFmtId="14" fontId="0" fillId="0" borderId="11" xfId="0" applyNumberFormat="1" applyFont="1" applyFill="1" applyBorder="1" applyAlignment="1">
      <alignment horizontal="center" wrapText="1"/>
    </xf>
    <xf numFmtId="14" fontId="0" fillId="0" borderId="12" xfId="0" applyNumberFormat="1" applyFont="1" applyFill="1" applyBorder="1" applyAlignment="1">
      <alignment horizont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Fill="1" applyAlignment="1">
      <alignment horizontal="center"/>
    </xf>
    <xf numFmtId="14" fontId="0" fillId="0" borderId="0" xfId="0" applyNumberFormat="1" applyFont="1" applyFill="1" applyBorder="1" applyAlignment="1">
      <alignment horizontal="center" wrapText="1"/>
    </xf>
    <xf numFmtId="14" fontId="7" fillId="0" borderId="10" xfId="0" applyNumberFormat="1" applyFont="1" applyFill="1" applyBorder="1" applyAlignment="1">
      <alignment horizontal="center" wrapText="1"/>
    </xf>
    <xf numFmtId="14" fontId="7" fillId="0" borderId="11" xfId="0" applyNumberFormat="1" applyFont="1" applyFill="1" applyBorder="1" applyAlignment="1">
      <alignment horizontal="center" wrapText="1"/>
    </xf>
    <xf numFmtId="14" fontId="8" fillId="0" borderId="10" xfId="0" applyNumberFormat="1" applyFont="1" applyFill="1" applyBorder="1" applyAlignment="1">
      <alignment horizontal="center" wrapText="1"/>
    </xf>
    <xf numFmtId="14" fontId="8" fillId="0" borderId="11" xfId="0" applyNumberFormat="1" applyFont="1" applyFill="1" applyBorder="1" applyAlignment="1">
      <alignment horizontal="center" wrapText="1"/>
    </xf>
    <xf numFmtId="14" fontId="0" fillId="0" borderId="10" xfId="0" applyNumberFormat="1" applyFont="1" applyFill="1" applyBorder="1" applyAlignment="1">
      <alignment horizontal="center"/>
    </xf>
    <xf numFmtId="14" fontId="0" fillId="0" borderId="11" xfId="0" applyNumberFormat="1" applyFont="1" applyFill="1" applyBorder="1" applyAlignment="1">
      <alignment horizontal="center"/>
    </xf>
    <xf numFmtId="0" fontId="0" fillId="0" borderId="6" xfId="0" applyBorder="1" applyAlignment="1">
      <alignment horizontal="center"/>
    </xf>
    <xf numFmtId="43" fontId="0" fillId="0" borderId="3" xfId="1" applyFont="1" applyFill="1" applyBorder="1" applyAlignment="1">
      <alignment horizontal="center"/>
    </xf>
    <xf numFmtId="43" fontId="0" fillId="0" borderId="7" xfId="1" applyFont="1" applyFill="1" applyBorder="1" applyAlignment="1">
      <alignment horizontal="center"/>
    </xf>
    <xf numFmtId="43" fontId="0" fillId="0" borderId="3" xfId="0" applyNumberFormat="1" applyFont="1" applyFill="1" applyBorder="1" applyAlignment="1">
      <alignment horizontal="center" wrapText="1"/>
    </xf>
    <xf numFmtId="43" fontId="0" fillId="0" borderId="7" xfId="0" applyNumberFormat="1" applyFont="1" applyFill="1" applyBorder="1" applyAlignment="1">
      <alignment horizontal="center" wrapText="1"/>
    </xf>
    <xf numFmtId="43" fontId="0" fillId="0" borderId="3" xfId="0" applyNumberFormat="1" applyFill="1" applyBorder="1" applyAlignment="1">
      <alignment horizontal="center"/>
    </xf>
    <xf numFmtId="43" fontId="0" fillId="0" borderId="7" xfId="0" applyNumberFormat="1" applyFill="1" applyBorder="1" applyAlignment="1">
      <alignment horizontal="center"/>
    </xf>
    <xf numFmtId="14" fontId="0" fillId="0" borderId="4" xfId="0" applyNumberFormat="1" applyFont="1" applyFill="1" applyBorder="1" applyAlignment="1">
      <alignment horizontal="center" wrapText="1"/>
    </xf>
    <xf numFmtId="14" fontId="0" fillId="0" borderId="8" xfId="0" applyNumberFormat="1" applyFont="1" applyFill="1" applyBorder="1" applyAlignment="1">
      <alignment horizontal="center" wrapText="1"/>
    </xf>
    <xf numFmtId="43" fontId="0" fillId="0" borderId="5" xfId="1" applyFont="1" applyFill="1" applyBorder="1" applyAlignment="1">
      <alignment horizontal="center" wrapText="1"/>
    </xf>
    <xf numFmtId="43" fontId="0" fillId="0" borderId="9" xfId="1" applyFont="1" applyFill="1" applyBorder="1" applyAlignment="1">
      <alignment horizontal="center" wrapText="1"/>
    </xf>
    <xf numFmtId="164" fontId="0" fillId="0" borderId="3" xfId="0" applyNumberFormat="1" applyBorder="1" applyAlignment="1">
      <alignment horizontal="center"/>
    </xf>
    <xf numFmtId="164" fontId="0" fillId="0" borderId="7"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3" xfId="0" applyFill="1" applyBorder="1" applyAlignment="1">
      <alignment horizontal="center" wrapText="1"/>
    </xf>
    <xf numFmtId="0" fontId="0" fillId="0" borderId="7" xfId="0" applyFill="1" applyBorder="1" applyAlignment="1">
      <alignment horizontal="center" wrapText="1"/>
    </xf>
    <xf numFmtId="164" fontId="5" fillId="0" borderId="0" xfId="0" applyNumberFormat="1" applyFont="1" applyAlignment="1">
      <alignment horizontal="center"/>
    </xf>
    <xf numFmtId="49" fontId="12" fillId="0" borderId="1" xfId="0" applyNumberFormat="1" applyFont="1" applyBorder="1" applyAlignment="1">
      <alignment horizontal="center"/>
    </xf>
    <xf numFmtId="0" fontId="0" fillId="0" borderId="3" xfId="0" applyFont="1" applyFill="1" applyBorder="1" applyAlignment="1">
      <alignment horizontal="center"/>
    </xf>
    <xf numFmtId="0" fontId="0" fillId="0" borderId="7" xfId="0" applyFont="1" applyFill="1" applyBorder="1" applyAlignment="1">
      <alignment horizontal="center"/>
    </xf>
    <xf numFmtId="164" fontId="0" fillId="0" borderId="3" xfId="0" applyNumberFormat="1" applyBorder="1" applyAlignment="1">
      <alignment horizontal="center" wrapText="1"/>
    </xf>
    <xf numFmtId="164" fontId="0" fillId="0" borderId="7" xfId="0" applyNumberFormat="1" applyBorder="1" applyAlignment="1">
      <alignment horizontal="center" wrapText="1"/>
    </xf>
    <xf numFmtId="0" fontId="0" fillId="0" borderId="3" xfId="0" applyBorder="1" applyAlignment="1">
      <alignment horizontal="left" wrapText="1"/>
    </xf>
    <xf numFmtId="0" fontId="0" fillId="0" borderId="7" xfId="0" applyBorder="1" applyAlignment="1">
      <alignment horizontal="left" wrapText="1"/>
    </xf>
    <xf numFmtId="0" fontId="0" fillId="0" borderId="2" xfId="0" applyBorder="1" applyAlignment="1">
      <alignment wrapText="1"/>
    </xf>
  </cellXfs>
  <cellStyles count="2">
    <cellStyle name="Millares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333374</xdr:colOff>
      <xdr:row>0</xdr:row>
      <xdr:rowOff>9525</xdr:rowOff>
    </xdr:from>
    <xdr:to>
      <xdr:col>8</xdr:col>
      <xdr:colOff>47625</xdr:colOff>
      <xdr:row>8</xdr:row>
      <xdr:rowOff>342899</xdr:rowOff>
    </xdr:to>
    <xdr:pic>
      <xdr:nvPicPr>
        <xdr:cNvPr id="2" name="Imagen 1"/>
        <xdr:cNvPicPr>
          <a:picLocks noChangeAspect="1"/>
        </xdr:cNvPicPr>
      </xdr:nvPicPr>
      <xdr:blipFill>
        <a:blip xmlns:r="http://schemas.openxmlformats.org/officeDocument/2006/relationships" r:embed="rId1"/>
        <a:stretch>
          <a:fillRect/>
        </a:stretch>
      </xdr:blipFill>
      <xdr:spPr>
        <a:xfrm>
          <a:off x="5867399" y="9525"/>
          <a:ext cx="5257801" cy="2162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General/Referencias%202022/REGISTRO%20Y%20CONTROL%20CUENTAS%20POR%20PAGAR/Cuentas%20por%20pagar%20proveedore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ABILIDAD/General/Referencias%202021/REGISTRO%20Y%20CONTROL%20CUENTAS%20POR%20PAGAR/Cuentas%20por%20pagar%20proveedores%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ABILIDAD/General/Referencias%202021/CAMARA%20DE%20CUENTAS/FICHA%20TECNICA%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ADM. "/>
      <sheetName val="REG. Y PAGO PROVEEDORES"/>
    </sheetNames>
    <sheetDataSet>
      <sheetData sheetId="0">
        <row r="21">
          <cell r="D21" t="str">
            <v>23/06/2020 20/07/2020 17/06/2021</v>
          </cell>
        </row>
        <row r="26">
          <cell r="I26">
            <v>62786</v>
          </cell>
        </row>
        <row r="51">
          <cell r="J51">
            <v>1236044.3999999999</v>
          </cell>
        </row>
        <row r="58">
          <cell r="I58">
            <v>8199.5</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ADM. "/>
      <sheetName val="DEUDA ADM.  (2)"/>
      <sheetName val="DEUDA"/>
    </sheetNames>
    <sheetDataSet>
      <sheetData sheetId="0">
        <row r="21">
          <cell r="D21" t="str">
            <v>23/06/2020, 20/07/2020, 17/06/2021</v>
          </cell>
          <cell r="I21">
            <v>694964.78</v>
          </cell>
        </row>
        <row r="67">
          <cell r="I67">
            <v>291460</v>
          </cell>
        </row>
        <row r="274">
          <cell r="I274">
            <v>81074</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Datos Generales de la Entidad"/>
      <sheetName val="2) Cantidad de Personal"/>
      <sheetName val="3)Principales Funcionarios"/>
      <sheetName val="4) Sistema de Control Interno"/>
      <sheetName val="5) Datos Financieros"/>
      <sheetName val="6) Informes"/>
      <sheetName val="7) Compras y Contratacion"/>
      <sheetName val="8) Calificacion de Riesgos"/>
    </sheetNames>
    <sheetDataSet>
      <sheetData sheetId="0"/>
      <sheetData sheetId="1"/>
      <sheetData sheetId="2"/>
      <sheetData sheetId="3"/>
      <sheetData sheetId="4"/>
      <sheetData sheetId="5"/>
      <sheetData sheetId="6"/>
      <sheetData sheetId="7">
        <row r="8">
          <cell r="P8" t="str">
            <v>7567541-TR 9420307-TR 10292037-TR</v>
          </cell>
        </row>
        <row r="15">
          <cell r="P15" t="str">
            <v>10278601-TR</v>
          </cell>
          <cell r="Q15">
            <v>44509</v>
          </cell>
        </row>
        <row r="86">
          <cell r="P86" t="str">
            <v>9405225-TR</v>
          </cell>
          <cell r="Q86">
            <v>44472</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T124"/>
  <sheetViews>
    <sheetView tabSelected="1" topLeftCell="A97" zoomScaleNormal="100" workbookViewId="0">
      <selection activeCell="C104" sqref="C104"/>
    </sheetView>
  </sheetViews>
  <sheetFormatPr baseColWidth="10" defaultColWidth="16" defaultRowHeight="15" x14ac:dyDescent="0.25"/>
  <cols>
    <col min="1" max="1" width="4" style="1" bestFit="1" customWidth="1"/>
    <col min="2" max="2" width="15.85546875" style="2" bestFit="1" customWidth="1"/>
    <col min="3" max="3" width="52.42578125" bestFit="1" customWidth="1"/>
    <col min="4" max="4" width="10.7109375" style="7" bestFit="1" customWidth="1"/>
    <col min="5" max="5" width="14.28515625" style="12" customWidth="1"/>
    <col min="6" max="6" width="10.7109375" style="7" bestFit="1" customWidth="1"/>
    <col min="7" max="7" width="15.85546875" style="13" bestFit="1" customWidth="1"/>
    <col min="8" max="8" width="42.28515625" style="36" bestFit="1" customWidth="1"/>
    <col min="9" max="9" width="14.140625" style="74" bestFit="1" customWidth="1"/>
    <col min="10" max="10" width="13.5703125" style="15" bestFit="1" customWidth="1"/>
    <col min="11" max="11" width="15.42578125" customWidth="1"/>
    <col min="12" max="12" width="14.140625" bestFit="1" customWidth="1"/>
    <col min="13" max="13" width="14.140625" style="15" bestFit="1" customWidth="1"/>
    <col min="14" max="14" width="13.140625" style="15" bestFit="1" customWidth="1"/>
  </cols>
  <sheetData>
    <row r="7" spans="1:16" ht="27" customHeight="1" x14ac:dyDescent="0.25">
      <c r="C7" s="3"/>
      <c r="D7" s="3"/>
      <c r="E7" s="4"/>
      <c r="F7" s="5"/>
      <c r="G7" s="5"/>
      <c r="H7" s="6"/>
      <c r="I7" s="7"/>
      <c r="J7" s="7"/>
      <c r="M7" s="8"/>
      <c r="N7" s="8"/>
    </row>
    <row r="8" spans="1:16" ht="27" customHeight="1" x14ac:dyDescent="0.25">
      <c r="C8" s="3"/>
      <c r="D8" s="3"/>
      <c r="E8" s="4"/>
      <c r="F8" s="5"/>
      <c r="G8" s="5"/>
      <c r="H8" s="6"/>
      <c r="I8" s="7"/>
      <c r="J8" s="7"/>
      <c r="M8" s="8"/>
      <c r="N8" s="8"/>
    </row>
    <row r="9" spans="1:16" ht="27" customHeight="1" x14ac:dyDescent="0.25">
      <c r="C9" s="3"/>
      <c r="D9" s="3"/>
      <c r="E9" s="4"/>
      <c r="F9" s="5"/>
      <c r="G9" s="5"/>
      <c r="H9" s="6"/>
      <c r="I9" s="7"/>
      <c r="J9" s="7"/>
      <c r="M9" s="8"/>
      <c r="N9" s="8"/>
    </row>
    <row r="10" spans="1:16" ht="27" customHeight="1" x14ac:dyDescent="0.3">
      <c r="C10" s="3"/>
      <c r="D10" s="3"/>
      <c r="E10" s="110" t="s">
        <v>0</v>
      </c>
      <c r="F10" s="110"/>
      <c r="G10" s="110"/>
      <c r="H10" s="110"/>
      <c r="I10" s="110"/>
      <c r="J10" s="7"/>
      <c r="M10" s="8"/>
      <c r="N10" s="8"/>
    </row>
    <row r="11" spans="1:16" ht="18.75" x14ac:dyDescent="0.3">
      <c r="A11" s="9"/>
      <c r="B11" s="10"/>
      <c r="D11" s="11"/>
      <c r="E11" s="111" t="s">
        <v>1</v>
      </c>
      <c r="F11" s="111"/>
      <c r="G11" s="111"/>
      <c r="H11" s="111"/>
      <c r="I11" s="111"/>
      <c r="J11" s="11"/>
      <c r="K11" s="14"/>
      <c r="L11" s="14"/>
      <c r="O11" s="14"/>
      <c r="P11" s="14"/>
    </row>
    <row r="12" spans="1:16" ht="75" x14ac:dyDescent="0.25">
      <c r="A12" s="16" t="s">
        <v>2</v>
      </c>
      <c r="B12" s="17" t="s">
        <v>3</v>
      </c>
      <c r="C12" s="18" t="s">
        <v>4</v>
      </c>
      <c r="D12" s="19" t="s">
        <v>5</v>
      </c>
      <c r="E12" s="20" t="s">
        <v>6</v>
      </c>
      <c r="F12" s="21" t="s">
        <v>7</v>
      </c>
      <c r="G12" s="22" t="s">
        <v>8</v>
      </c>
      <c r="H12" s="23" t="s">
        <v>9</v>
      </c>
      <c r="I12" s="24" t="s">
        <v>10</v>
      </c>
      <c r="J12" s="25" t="s">
        <v>11</v>
      </c>
      <c r="K12" s="24" t="s">
        <v>12</v>
      </c>
      <c r="L12" s="24" t="s">
        <v>13</v>
      </c>
      <c r="M12" s="24" t="s">
        <v>14</v>
      </c>
      <c r="N12" s="24" t="s">
        <v>15</v>
      </c>
      <c r="O12" s="14"/>
      <c r="P12" s="14"/>
    </row>
    <row r="13" spans="1:16" s="36" customFormat="1" x14ac:dyDescent="0.25">
      <c r="A13" s="16">
        <v>1</v>
      </c>
      <c r="B13" s="26">
        <v>42024</v>
      </c>
      <c r="C13" s="16" t="s">
        <v>16</v>
      </c>
      <c r="D13" s="27">
        <v>41862</v>
      </c>
      <c r="E13" s="28" t="s">
        <v>17</v>
      </c>
      <c r="F13" s="27">
        <v>41810</v>
      </c>
      <c r="G13" s="29" t="s">
        <v>18</v>
      </c>
      <c r="H13" s="30" t="s">
        <v>19</v>
      </c>
      <c r="I13" s="31">
        <v>67760</v>
      </c>
      <c r="J13" s="32">
        <v>0</v>
      </c>
      <c r="K13" s="33"/>
      <c r="L13" s="33"/>
      <c r="M13" s="34">
        <f>I13-J13</f>
        <v>67760</v>
      </c>
      <c r="N13" s="34">
        <v>0</v>
      </c>
      <c r="O13" s="35"/>
      <c r="P13" s="35"/>
    </row>
    <row r="14" spans="1:16" s="36" customFormat="1" ht="45" x14ac:dyDescent="0.25">
      <c r="A14" s="16">
        <v>2</v>
      </c>
      <c r="B14" s="37">
        <v>44040</v>
      </c>
      <c r="C14" s="16" t="s">
        <v>20</v>
      </c>
      <c r="D14" s="38" t="str">
        <f>'[1]DEUDA ADM. '!D21</f>
        <v>23/06/2020 20/07/2020 17/06/2021</v>
      </c>
      <c r="E14" s="39" t="s">
        <v>21</v>
      </c>
      <c r="F14" s="26">
        <v>43790</v>
      </c>
      <c r="G14" s="33" t="s">
        <v>22</v>
      </c>
      <c r="H14" s="39" t="s">
        <v>23</v>
      </c>
      <c r="I14" s="40">
        <v>908668.44</v>
      </c>
      <c r="J14" s="34">
        <f>'[2]DEUDA ADM. '!I21</f>
        <v>694964.78</v>
      </c>
      <c r="K14" s="41">
        <f>'[3]7) Compras y Contratacion'!$Q$15</f>
        <v>44509</v>
      </c>
      <c r="L14" s="38" t="str">
        <f>'[3]7) Compras y Contratacion'!$P$15</f>
        <v>10278601-TR</v>
      </c>
      <c r="M14" s="34">
        <v>0</v>
      </c>
      <c r="N14" s="34">
        <f>I14-J14</f>
        <v>213703.65999999992</v>
      </c>
      <c r="O14" s="35"/>
      <c r="P14" s="35"/>
    </row>
    <row r="15" spans="1:16" s="36" customFormat="1" ht="75" x14ac:dyDescent="0.25">
      <c r="A15" s="16">
        <v>3</v>
      </c>
      <c r="B15" s="37">
        <v>44305</v>
      </c>
      <c r="C15" s="16" t="s">
        <v>24</v>
      </c>
      <c r="D15" s="42" t="s">
        <v>25</v>
      </c>
      <c r="E15" s="30" t="s">
        <v>26</v>
      </c>
      <c r="F15" s="26">
        <v>44258</v>
      </c>
      <c r="G15" s="33" t="s">
        <v>27</v>
      </c>
      <c r="H15" s="39" t="s">
        <v>28</v>
      </c>
      <c r="I15" s="40">
        <v>354000</v>
      </c>
      <c r="J15" s="34">
        <f>'[2]DEUDA ADM. '!I67</f>
        <v>291460</v>
      </c>
      <c r="K15" s="38" t="s">
        <v>29</v>
      </c>
      <c r="L15" s="38" t="s">
        <v>30</v>
      </c>
      <c r="M15" s="34">
        <v>0</v>
      </c>
      <c r="N15" s="34">
        <f>I15-J15</f>
        <v>62540</v>
      </c>
      <c r="O15" s="35"/>
      <c r="P15" s="35"/>
    </row>
    <row r="16" spans="1:16" s="36" customFormat="1" ht="30" x14ac:dyDescent="0.25">
      <c r="A16" s="16">
        <v>4</v>
      </c>
      <c r="B16" s="37">
        <v>44377</v>
      </c>
      <c r="C16" s="16" t="s">
        <v>31</v>
      </c>
      <c r="D16" s="42">
        <v>44377</v>
      </c>
      <c r="E16" s="30" t="s">
        <v>32</v>
      </c>
      <c r="F16" s="26">
        <v>44329</v>
      </c>
      <c r="G16" s="33" t="s">
        <v>33</v>
      </c>
      <c r="H16" s="39" t="s">
        <v>34</v>
      </c>
      <c r="I16" s="40">
        <v>71149.86</v>
      </c>
      <c r="J16" s="34">
        <v>0</v>
      </c>
      <c r="K16" s="38"/>
      <c r="L16" s="38"/>
      <c r="M16" s="34">
        <f t="shared" ref="M16:M24" si="0">I16-J16</f>
        <v>71149.86</v>
      </c>
      <c r="N16" s="34">
        <v>0</v>
      </c>
      <c r="O16" s="35"/>
    </row>
    <row r="17" spans="1:20" s="36" customFormat="1" ht="135" x14ac:dyDescent="0.25">
      <c r="A17" s="16">
        <v>5</v>
      </c>
      <c r="B17" s="37">
        <v>44385</v>
      </c>
      <c r="C17" s="16" t="s">
        <v>35</v>
      </c>
      <c r="D17" s="42" t="s">
        <v>36</v>
      </c>
      <c r="E17" s="30" t="s">
        <v>37</v>
      </c>
      <c r="F17" s="26">
        <v>44368</v>
      </c>
      <c r="G17" s="33" t="s">
        <v>38</v>
      </c>
      <c r="H17" s="39" t="s">
        <v>39</v>
      </c>
      <c r="I17" s="40">
        <v>364801.17</v>
      </c>
      <c r="J17" s="43">
        <f>27466.86+27466.86+27466.86+54933.72+110607.54+27466.86+27466.86</f>
        <v>302875.55999999994</v>
      </c>
      <c r="K17" s="41" t="s">
        <v>40</v>
      </c>
      <c r="L17" s="41" t="s">
        <v>41</v>
      </c>
      <c r="M17" s="34">
        <v>0</v>
      </c>
      <c r="N17" s="34">
        <f>I17-J17</f>
        <v>61925.610000000044</v>
      </c>
      <c r="O17" s="35"/>
    </row>
    <row r="18" spans="1:20" s="36" customFormat="1" ht="60.75" customHeight="1" x14ac:dyDescent="0.25">
      <c r="A18" s="16">
        <v>6</v>
      </c>
      <c r="B18" s="37">
        <v>44406</v>
      </c>
      <c r="C18" s="16" t="s">
        <v>42</v>
      </c>
      <c r="D18" s="26">
        <v>44405</v>
      </c>
      <c r="E18" s="28" t="s">
        <v>43</v>
      </c>
      <c r="F18" s="37">
        <v>44386</v>
      </c>
      <c r="G18" s="33" t="s">
        <v>44</v>
      </c>
      <c r="H18" s="39" t="s">
        <v>45</v>
      </c>
      <c r="I18" s="40">
        <v>405370</v>
      </c>
      <c r="J18" s="34">
        <f>'[2]DEUDA ADM. '!I274</f>
        <v>81074</v>
      </c>
      <c r="K18" s="41">
        <f>'[3]7) Compras y Contratacion'!$Q$86</f>
        <v>44472</v>
      </c>
      <c r="L18" s="44" t="str">
        <f>'[3]7) Compras y Contratacion'!$P$86</f>
        <v>9405225-TR</v>
      </c>
      <c r="M18" s="34">
        <v>0</v>
      </c>
      <c r="N18" s="34">
        <f>I18-J18</f>
        <v>324296</v>
      </c>
      <c r="O18" s="35"/>
    </row>
    <row r="19" spans="1:20" ht="409.5" customHeight="1" x14ac:dyDescent="0.25">
      <c r="A19" s="112">
        <v>7</v>
      </c>
      <c r="B19" s="104">
        <v>44537</v>
      </c>
      <c r="C19" s="104" t="s">
        <v>46</v>
      </c>
      <c r="D19" s="114" t="s">
        <v>47</v>
      </c>
      <c r="E19" s="116" t="s">
        <v>48</v>
      </c>
      <c r="F19" s="104">
        <v>44530</v>
      </c>
      <c r="G19" s="106" t="s">
        <v>49</v>
      </c>
      <c r="H19" s="108" t="s">
        <v>50</v>
      </c>
      <c r="I19" s="98">
        <v>130450</v>
      </c>
      <c r="J19" s="94">
        <f>'[1]DEUDA ADM. '!I26</f>
        <v>62786</v>
      </c>
      <c r="K19" s="100" t="s">
        <v>51</v>
      </c>
      <c r="L19" s="102" t="s">
        <v>52</v>
      </c>
      <c r="M19" s="94">
        <v>31206</v>
      </c>
      <c r="N19" s="96">
        <f>I19-J19-M19</f>
        <v>36458</v>
      </c>
      <c r="O19" s="93"/>
      <c r="P19" s="36"/>
      <c r="Q19" s="36"/>
      <c r="R19" s="36"/>
      <c r="S19" s="36"/>
      <c r="T19" s="36"/>
    </row>
    <row r="20" spans="1:20" ht="60.75" customHeight="1" x14ac:dyDescent="0.25">
      <c r="A20" s="113"/>
      <c r="B20" s="105"/>
      <c r="C20" s="105"/>
      <c r="D20" s="115"/>
      <c r="E20" s="117"/>
      <c r="F20" s="105"/>
      <c r="G20" s="107"/>
      <c r="H20" s="109"/>
      <c r="I20" s="99"/>
      <c r="J20" s="95"/>
      <c r="K20" s="101"/>
      <c r="L20" s="103"/>
      <c r="M20" s="95"/>
      <c r="N20" s="97"/>
      <c r="O20" s="93"/>
      <c r="P20" s="36"/>
      <c r="Q20" s="36"/>
      <c r="R20" s="36"/>
      <c r="S20" s="36"/>
      <c r="T20" s="36"/>
    </row>
    <row r="21" spans="1:20" ht="60" x14ac:dyDescent="0.25">
      <c r="A21" s="16">
        <v>8</v>
      </c>
      <c r="B21" s="45">
        <v>44547</v>
      </c>
      <c r="C21" s="46" t="s">
        <v>53</v>
      </c>
      <c r="D21" s="47">
        <v>44538</v>
      </c>
      <c r="E21" s="48" t="s">
        <v>54</v>
      </c>
      <c r="F21" s="49">
        <v>44497</v>
      </c>
      <c r="G21" s="50" t="s">
        <v>55</v>
      </c>
      <c r="H21" s="51" t="s">
        <v>56</v>
      </c>
      <c r="I21" s="43">
        <v>219211</v>
      </c>
      <c r="J21" s="34">
        <v>0</v>
      </c>
      <c r="K21" s="80" t="s">
        <v>57</v>
      </c>
      <c r="L21" s="81"/>
      <c r="M21" s="34">
        <f t="shared" si="0"/>
        <v>219211</v>
      </c>
      <c r="N21" s="34">
        <v>0</v>
      </c>
      <c r="O21" s="14"/>
      <c r="P21" s="14"/>
    </row>
    <row r="22" spans="1:20" ht="60" x14ac:dyDescent="0.25">
      <c r="A22" s="16">
        <v>9</v>
      </c>
      <c r="B22" s="45">
        <v>44547</v>
      </c>
      <c r="C22" s="46" t="s">
        <v>53</v>
      </c>
      <c r="D22" s="47">
        <v>44538</v>
      </c>
      <c r="E22" s="48" t="s">
        <v>58</v>
      </c>
      <c r="F22" s="49">
        <v>44532</v>
      </c>
      <c r="G22" s="50" t="s">
        <v>59</v>
      </c>
      <c r="H22" s="51" t="s">
        <v>60</v>
      </c>
      <c r="I22" s="43">
        <v>242087.92</v>
      </c>
      <c r="J22" s="15">
        <v>0</v>
      </c>
      <c r="K22" s="80" t="s">
        <v>61</v>
      </c>
      <c r="L22" s="81"/>
      <c r="M22" s="34">
        <f t="shared" si="0"/>
        <v>242087.92</v>
      </c>
      <c r="N22" s="34">
        <v>0</v>
      </c>
      <c r="O22" s="14"/>
      <c r="P22" s="14"/>
    </row>
    <row r="23" spans="1:20" ht="45" x14ac:dyDescent="0.25">
      <c r="A23" s="16">
        <v>10</v>
      </c>
      <c r="B23" s="45">
        <v>44551</v>
      </c>
      <c r="C23" s="46" t="s">
        <v>62</v>
      </c>
      <c r="D23" s="47">
        <v>44540</v>
      </c>
      <c r="E23" s="48" t="s">
        <v>63</v>
      </c>
      <c r="F23" s="49">
        <v>44358</v>
      </c>
      <c r="G23" s="50" t="s">
        <v>64</v>
      </c>
      <c r="H23" s="51" t="s">
        <v>65</v>
      </c>
      <c r="I23" s="52">
        <v>56640</v>
      </c>
      <c r="J23" s="43">
        <v>0</v>
      </c>
      <c r="K23" s="80" t="s">
        <v>66</v>
      </c>
      <c r="L23" s="81"/>
      <c r="M23" s="34">
        <v>9440</v>
      </c>
      <c r="N23" s="34">
        <f>I23-M23</f>
        <v>47200</v>
      </c>
      <c r="O23" s="14"/>
      <c r="P23" s="14"/>
    </row>
    <row r="24" spans="1:20" ht="60" x14ac:dyDescent="0.25">
      <c r="A24" s="16">
        <v>11</v>
      </c>
      <c r="B24" s="45">
        <v>44552</v>
      </c>
      <c r="C24" s="46" t="s">
        <v>67</v>
      </c>
      <c r="D24" s="47">
        <v>44547</v>
      </c>
      <c r="E24" s="48" t="s">
        <v>68</v>
      </c>
      <c r="F24" s="49">
        <v>44545</v>
      </c>
      <c r="G24" s="50" t="s">
        <v>69</v>
      </c>
      <c r="H24" s="51" t="s">
        <v>70</v>
      </c>
      <c r="I24" s="52">
        <v>858969.8</v>
      </c>
      <c r="J24" s="43">
        <v>858969.8</v>
      </c>
      <c r="K24" s="53">
        <v>44643</v>
      </c>
      <c r="L24" s="54" t="s">
        <v>71</v>
      </c>
      <c r="M24" s="34">
        <f t="shared" si="0"/>
        <v>0</v>
      </c>
      <c r="N24" s="34">
        <v>0</v>
      </c>
      <c r="O24" s="14"/>
      <c r="P24" s="14"/>
    </row>
    <row r="25" spans="1:20" ht="30" x14ac:dyDescent="0.25">
      <c r="A25" s="16">
        <v>12</v>
      </c>
      <c r="B25" s="49">
        <v>44580</v>
      </c>
      <c r="C25" s="55" t="s">
        <v>72</v>
      </c>
      <c r="D25" s="56" t="s">
        <v>73</v>
      </c>
      <c r="E25" s="57" t="s">
        <v>74</v>
      </c>
      <c r="F25" s="49">
        <v>44501</v>
      </c>
      <c r="G25" s="58" t="s">
        <v>75</v>
      </c>
      <c r="H25" s="51" t="s">
        <v>76</v>
      </c>
      <c r="I25" s="59">
        <v>2877499.1</v>
      </c>
      <c r="J25" s="59">
        <f>542722.32+469531.29+917368.78</f>
        <v>1929622.39</v>
      </c>
      <c r="K25" s="53" t="s">
        <v>77</v>
      </c>
      <c r="L25" s="60" t="s">
        <v>78</v>
      </c>
      <c r="M25" s="34"/>
      <c r="N25" s="34">
        <f>I25-J25-M25</f>
        <v>947876.7100000002</v>
      </c>
    </row>
    <row r="26" spans="1:20" ht="100.5" customHeight="1" x14ac:dyDescent="0.25">
      <c r="A26" s="16">
        <v>13</v>
      </c>
      <c r="B26" s="49">
        <v>44613</v>
      </c>
      <c r="C26" s="55" t="s">
        <v>79</v>
      </c>
      <c r="D26" s="56" t="s">
        <v>80</v>
      </c>
      <c r="E26" s="57" t="s">
        <v>81</v>
      </c>
      <c r="F26" s="49"/>
      <c r="G26" s="50"/>
      <c r="H26" s="51" t="s">
        <v>82</v>
      </c>
      <c r="I26" s="59">
        <f>'[1]DEUDA ADM. '!J51</f>
        <v>1236044.3999999999</v>
      </c>
      <c r="J26" s="43">
        <v>1236044.3999999999</v>
      </c>
      <c r="K26" s="87" t="s">
        <v>83</v>
      </c>
      <c r="L26" s="88"/>
      <c r="M26" s="34">
        <f t="shared" ref="M26:M89" si="1">I26-J26</f>
        <v>0</v>
      </c>
      <c r="N26" s="34">
        <v>0</v>
      </c>
    </row>
    <row r="27" spans="1:20" ht="30" x14ac:dyDescent="0.25">
      <c r="A27" s="16">
        <v>14</v>
      </c>
      <c r="B27" s="49">
        <v>44617</v>
      </c>
      <c r="C27" s="55" t="s">
        <v>84</v>
      </c>
      <c r="D27" s="61">
        <v>44614</v>
      </c>
      <c r="E27" s="62" t="s">
        <v>85</v>
      </c>
      <c r="F27" s="49">
        <v>44609</v>
      </c>
      <c r="G27" s="50" t="s">
        <v>86</v>
      </c>
      <c r="H27" s="51" t="s">
        <v>87</v>
      </c>
      <c r="I27" s="59">
        <v>28841.43</v>
      </c>
      <c r="J27" s="59">
        <v>28841.43</v>
      </c>
      <c r="K27" s="53">
        <v>44652</v>
      </c>
      <c r="L27" s="54" t="s">
        <v>88</v>
      </c>
      <c r="M27" s="34">
        <f t="shared" si="1"/>
        <v>0</v>
      </c>
      <c r="N27" s="34">
        <v>0</v>
      </c>
    </row>
    <row r="28" spans="1:20" ht="30" x14ac:dyDescent="0.25">
      <c r="A28" s="16">
        <v>15</v>
      </c>
      <c r="B28" s="49">
        <v>44620</v>
      </c>
      <c r="C28" s="55" t="s">
        <v>89</v>
      </c>
      <c r="D28" s="61">
        <v>44615</v>
      </c>
      <c r="E28" s="62" t="s">
        <v>90</v>
      </c>
      <c r="F28" s="49">
        <v>44609</v>
      </c>
      <c r="G28" s="50" t="s">
        <v>91</v>
      </c>
      <c r="H28" s="51" t="s">
        <v>92</v>
      </c>
      <c r="I28" s="59">
        <v>13454.84</v>
      </c>
      <c r="J28" s="59">
        <v>13454.84</v>
      </c>
      <c r="K28" s="53">
        <v>44637</v>
      </c>
      <c r="L28" s="63" t="s">
        <v>93</v>
      </c>
      <c r="M28" s="34">
        <f t="shared" si="1"/>
        <v>0</v>
      </c>
      <c r="N28" s="34">
        <v>0</v>
      </c>
    </row>
    <row r="29" spans="1:20" ht="60" x14ac:dyDescent="0.25">
      <c r="A29" s="16">
        <v>16</v>
      </c>
      <c r="B29" s="49">
        <v>44620</v>
      </c>
      <c r="C29" s="55" t="s">
        <v>94</v>
      </c>
      <c r="D29" s="61">
        <v>44608</v>
      </c>
      <c r="E29" s="62" t="s">
        <v>95</v>
      </c>
      <c r="F29" s="49"/>
      <c r="G29" s="58"/>
      <c r="H29" s="51" t="s">
        <v>96</v>
      </c>
      <c r="I29" s="59">
        <f>'[1]DEUDA ADM. '!I58</f>
        <v>8199.5</v>
      </c>
      <c r="J29" s="59">
        <v>8199.5</v>
      </c>
      <c r="K29" s="53">
        <v>44650</v>
      </c>
      <c r="L29" s="63" t="s">
        <v>97</v>
      </c>
      <c r="M29" s="34">
        <f t="shared" si="1"/>
        <v>0</v>
      </c>
      <c r="N29" s="34">
        <v>0</v>
      </c>
    </row>
    <row r="30" spans="1:20" ht="30" x14ac:dyDescent="0.25">
      <c r="A30" s="16">
        <v>17</v>
      </c>
      <c r="B30" s="49">
        <v>44627</v>
      </c>
      <c r="C30" s="55" t="s">
        <v>98</v>
      </c>
      <c r="D30" s="61">
        <v>44624</v>
      </c>
      <c r="E30" s="62" t="s">
        <v>99</v>
      </c>
      <c r="F30" s="49"/>
      <c r="G30" s="58"/>
      <c r="H30" s="51" t="s">
        <v>100</v>
      </c>
      <c r="I30" s="59">
        <v>44000</v>
      </c>
      <c r="J30" s="59">
        <v>44000</v>
      </c>
      <c r="K30" s="53">
        <v>44648</v>
      </c>
      <c r="L30" s="63" t="s">
        <v>101</v>
      </c>
      <c r="M30" s="34">
        <f t="shared" si="1"/>
        <v>0</v>
      </c>
      <c r="N30" s="34">
        <v>0</v>
      </c>
    </row>
    <row r="31" spans="1:20" ht="60" x14ac:dyDescent="0.25">
      <c r="A31" s="16">
        <v>18</v>
      </c>
      <c r="B31" s="49">
        <v>44628</v>
      </c>
      <c r="C31" s="55" t="s">
        <v>102</v>
      </c>
      <c r="D31" s="61">
        <v>44621</v>
      </c>
      <c r="E31" s="62" t="s">
        <v>103</v>
      </c>
      <c r="F31" s="49"/>
      <c r="G31" s="58"/>
      <c r="H31" s="51" t="s">
        <v>104</v>
      </c>
      <c r="I31" s="59">
        <v>24290.29</v>
      </c>
      <c r="J31" s="59">
        <v>24290.29</v>
      </c>
      <c r="K31" s="53">
        <v>44645</v>
      </c>
      <c r="L31" s="63" t="s">
        <v>105</v>
      </c>
      <c r="M31" s="34">
        <f t="shared" si="1"/>
        <v>0</v>
      </c>
      <c r="N31" s="34">
        <v>0</v>
      </c>
    </row>
    <row r="32" spans="1:20" ht="60" x14ac:dyDescent="0.25">
      <c r="A32" s="16">
        <v>19</v>
      </c>
      <c r="B32" s="49">
        <v>44628</v>
      </c>
      <c r="C32" s="55" t="s">
        <v>102</v>
      </c>
      <c r="D32" s="61">
        <v>44621</v>
      </c>
      <c r="E32" s="62" t="s">
        <v>106</v>
      </c>
      <c r="F32" s="49"/>
      <c r="G32" s="58"/>
      <c r="H32" s="51" t="s">
        <v>107</v>
      </c>
      <c r="I32" s="59">
        <v>1055.5999999999999</v>
      </c>
      <c r="J32" s="59">
        <v>1055.5999999999999</v>
      </c>
      <c r="K32" s="53">
        <v>44645</v>
      </c>
      <c r="L32" s="63" t="s">
        <v>108</v>
      </c>
      <c r="M32" s="34">
        <f t="shared" si="1"/>
        <v>0</v>
      </c>
      <c r="N32" s="34">
        <v>0</v>
      </c>
    </row>
    <row r="33" spans="1:14" ht="45" x14ac:dyDescent="0.25">
      <c r="A33" s="16">
        <v>20</v>
      </c>
      <c r="B33" s="49">
        <v>44629</v>
      </c>
      <c r="C33" s="55" t="s">
        <v>109</v>
      </c>
      <c r="D33" s="61">
        <v>44627</v>
      </c>
      <c r="E33" s="62" t="s">
        <v>110</v>
      </c>
      <c r="F33" s="49">
        <v>44622</v>
      </c>
      <c r="G33" s="58" t="s">
        <v>111</v>
      </c>
      <c r="H33" s="51" t="s">
        <v>112</v>
      </c>
      <c r="I33" s="59">
        <v>5879.99</v>
      </c>
      <c r="J33" s="59">
        <v>5879.99</v>
      </c>
      <c r="K33" s="53">
        <v>44644</v>
      </c>
      <c r="L33" s="63" t="s">
        <v>113</v>
      </c>
      <c r="M33" s="34">
        <f t="shared" si="1"/>
        <v>0</v>
      </c>
      <c r="N33" s="34">
        <v>0</v>
      </c>
    </row>
    <row r="34" spans="1:14" ht="30" x14ac:dyDescent="0.25">
      <c r="A34" s="16">
        <v>21</v>
      </c>
      <c r="B34" s="49">
        <v>44631</v>
      </c>
      <c r="C34" s="55" t="s">
        <v>114</v>
      </c>
      <c r="D34" s="61">
        <v>44623</v>
      </c>
      <c r="E34" s="62" t="s">
        <v>115</v>
      </c>
      <c r="F34" s="49">
        <v>44622</v>
      </c>
      <c r="G34" s="58" t="s">
        <v>116</v>
      </c>
      <c r="H34" s="51" t="s">
        <v>117</v>
      </c>
      <c r="I34" s="59">
        <v>162486</v>
      </c>
      <c r="J34" s="59">
        <v>162486</v>
      </c>
      <c r="K34" s="53">
        <v>44650</v>
      </c>
      <c r="L34" s="63" t="s">
        <v>118</v>
      </c>
      <c r="M34" s="34">
        <f t="shared" si="1"/>
        <v>0</v>
      </c>
      <c r="N34" s="34">
        <v>0</v>
      </c>
    </row>
    <row r="35" spans="1:14" ht="30" x14ac:dyDescent="0.25">
      <c r="A35" s="16">
        <v>22</v>
      </c>
      <c r="B35" s="49">
        <v>44634</v>
      </c>
      <c r="C35" s="55" t="s">
        <v>119</v>
      </c>
      <c r="D35" s="61">
        <v>44630</v>
      </c>
      <c r="E35" s="62" t="s">
        <v>120</v>
      </c>
      <c r="F35" s="49">
        <v>44620</v>
      </c>
      <c r="G35" s="58" t="s">
        <v>121</v>
      </c>
      <c r="H35" s="51" t="s">
        <v>122</v>
      </c>
      <c r="I35" s="59">
        <v>48144</v>
      </c>
      <c r="J35" s="59">
        <v>48144</v>
      </c>
      <c r="K35" s="53">
        <v>44650</v>
      </c>
      <c r="L35" s="63" t="s">
        <v>123</v>
      </c>
      <c r="M35" s="34">
        <f t="shared" si="1"/>
        <v>0</v>
      </c>
      <c r="N35" s="34">
        <v>0</v>
      </c>
    </row>
    <row r="36" spans="1:14" ht="45" x14ac:dyDescent="0.25">
      <c r="A36" s="16">
        <v>23</v>
      </c>
      <c r="B36" s="49">
        <v>44634</v>
      </c>
      <c r="C36" s="55" t="s">
        <v>124</v>
      </c>
      <c r="D36" s="61">
        <v>44628</v>
      </c>
      <c r="E36" s="62" t="s">
        <v>125</v>
      </c>
      <c r="F36" s="49">
        <v>44622</v>
      </c>
      <c r="G36" s="58" t="s">
        <v>126</v>
      </c>
      <c r="H36" s="51" t="s">
        <v>112</v>
      </c>
      <c r="I36" s="59">
        <v>21169.200000000001</v>
      </c>
      <c r="J36" s="59">
        <v>21169.200000000001</v>
      </c>
      <c r="K36" s="53">
        <v>44651</v>
      </c>
      <c r="L36" s="63" t="s">
        <v>127</v>
      </c>
      <c r="M36" s="34">
        <f t="shared" si="1"/>
        <v>0</v>
      </c>
      <c r="N36" s="34">
        <v>0</v>
      </c>
    </row>
    <row r="37" spans="1:14" ht="37.5" customHeight="1" x14ac:dyDescent="0.25">
      <c r="A37" s="16">
        <v>24</v>
      </c>
      <c r="B37" s="49">
        <v>44636</v>
      </c>
      <c r="C37" s="55" t="s">
        <v>128</v>
      </c>
      <c r="D37" s="61">
        <v>44634</v>
      </c>
      <c r="E37" s="62" t="s">
        <v>129</v>
      </c>
      <c r="F37" s="49">
        <v>44631</v>
      </c>
      <c r="G37" s="58" t="s">
        <v>130</v>
      </c>
      <c r="H37" s="51" t="s">
        <v>131</v>
      </c>
      <c r="I37" s="59">
        <v>25665</v>
      </c>
      <c r="J37" s="59">
        <v>25665</v>
      </c>
      <c r="K37" s="53">
        <v>44651</v>
      </c>
      <c r="L37" s="63" t="s">
        <v>132</v>
      </c>
      <c r="M37" s="34">
        <f t="shared" si="1"/>
        <v>0</v>
      </c>
      <c r="N37" s="34">
        <v>0</v>
      </c>
    </row>
    <row r="38" spans="1:14" ht="30" x14ac:dyDescent="0.25">
      <c r="A38" s="16">
        <v>25</v>
      </c>
      <c r="B38" s="49">
        <v>44636</v>
      </c>
      <c r="C38" s="55" t="s">
        <v>133</v>
      </c>
      <c r="D38" s="61">
        <v>44634</v>
      </c>
      <c r="E38" s="62" t="s">
        <v>134</v>
      </c>
      <c r="F38" s="49">
        <v>44628</v>
      </c>
      <c r="G38" s="58" t="s">
        <v>135</v>
      </c>
      <c r="H38" s="51" t="s">
        <v>136</v>
      </c>
      <c r="I38" s="59">
        <v>27022</v>
      </c>
      <c r="J38" s="59">
        <v>27022</v>
      </c>
      <c r="K38" s="53">
        <v>44650</v>
      </c>
      <c r="L38" s="63" t="s">
        <v>137</v>
      </c>
      <c r="M38" s="34">
        <f t="shared" si="1"/>
        <v>0</v>
      </c>
      <c r="N38" s="34">
        <v>0</v>
      </c>
    </row>
    <row r="39" spans="1:14" ht="45" x14ac:dyDescent="0.25">
      <c r="A39" s="16">
        <v>26</v>
      </c>
      <c r="B39" s="49">
        <v>44638</v>
      </c>
      <c r="C39" s="55" t="s">
        <v>20</v>
      </c>
      <c r="D39" s="61">
        <v>44631</v>
      </c>
      <c r="E39" s="62" t="s">
        <v>138</v>
      </c>
      <c r="F39" s="49">
        <v>44620</v>
      </c>
      <c r="G39" s="58" t="s">
        <v>139</v>
      </c>
      <c r="H39" s="51" t="s">
        <v>140</v>
      </c>
      <c r="I39" s="59">
        <v>41150</v>
      </c>
      <c r="J39" s="59">
        <v>41150</v>
      </c>
      <c r="K39" s="87" t="s">
        <v>141</v>
      </c>
      <c r="L39" s="88"/>
      <c r="M39" s="34">
        <f t="shared" si="1"/>
        <v>0</v>
      </c>
      <c r="N39" s="34">
        <v>0</v>
      </c>
    </row>
    <row r="40" spans="1:14" ht="39.75" customHeight="1" x14ac:dyDescent="0.25">
      <c r="A40" s="16">
        <v>27</v>
      </c>
      <c r="B40" s="49">
        <v>44638</v>
      </c>
      <c r="C40" s="55" t="s">
        <v>142</v>
      </c>
      <c r="D40" s="61">
        <v>44635</v>
      </c>
      <c r="E40" s="62" t="s">
        <v>143</v>
      </c>
      <c r="F40" s="49">
        <v>44628</v>
      </c>
      <c r="G40" s="58" t="s">
        <v>144</v>
      </c>
      <c r="H40" s="51" t="s">
        <v>136</v>
      </c>
      <c r="I40" s="59">
        <v>44349.120000000003</v>
      </c>
      <c r="J40" s="59">
        <v>44349.120000000003</v>
      </c>
      <c r="K40" s="87" t="s">
        <v>145</v>
      </c>
      <c r="L40" s="88"/>
      <c r="M40" s="34">
        <f t="shared" si="1"/>
        <v>0</v>
      </c>
      <c r="N40" s="34">
        <v>0</v>
      </c>
    </row>
    <row r="41" spans="1:14" ht="45" customHeight="1" x14ac:dyDescent="0.25">
      <c r="A41" s="16">
        <v>28</v>
      </c>
      <c r="B41" s="49">
        <v>44638</v>
      </c>
      <c r="C41" s="55" t="s">
        <v>146</v>
      </c>
      <c r="D41" s="61">
        <v>44636</v>
      </c>
      <c r="E41" s="62" t="s">
        <v>147</v>
      </c>
      <c r="F41" s="49">
        <v>44634</v>
      </c>
      <c r="G41" s="58" t="s">
        <v>148</v>
      </c>
      <c r="H41" s="51" t="s">
        <v>149</v>
      </c>
      <c r="I41" s="59">
        <v>24223.37</v>
      </c>
      <c r="J41" s="59">
        <v>24223.37</v>
      </c>
      <c r="K41" s="87" t="s">
        <v>150</v>
      </c>
      <c r="L41" s="88"/>
      <c r="M41" s="34">
        <f t="shared" si="1"/>
        <v>0</v>
      </c>
      <c r="N41" s="34">
        <v>0</v>
      </c>
    </row>
    <row r="42" spans="1:14" ht="30" x14ac:dyDescent="0.25">
      <c r="A42" s="16">
        <v>29</v>
      </c>
      <c r="B42" s="49">
        <v>44638</v>
      </c>
      <c r="C42" s="55" t="s">
        <v>151</v>
      </c>
      <c r="D42" s="61"/>
      <c r="E42" s="62"/>
      <c r="F42" s="49"/>
      <c r="G42" s="58"/>
      <c r="H42" s="51" t="s">
        <v>152</v>
      </c>
      <c r="I42" s="59">
        <v>1950</v>
      </c>
      <c r="J42" s="59">
        <v>1950</v>
      </c>
      <c r="K42" s="53">
        <v>44642</v>
      </c>
      <c r="L42" s="63" t="s">
        <v>153</v>
      </c>
      <c r="M42" s="34">
        <f t="shared" si="1"/>
        <v>0</v>
      </c>
      <c r="N42" s="34">
        <v>0</v>
      </c>
    </row>
    <row r="43" spans="1:14" ht="30" x14ac:dyDescent="0.25">
      <c r="A43" s="16">
        <v>30</v>
      </c>
      <c r="B43" s="49">
        <v>44638</v>
      </c>
      <c r="C43" s="55" t="s">
        <v>154</v>
      </c>
      <c r="D43" s="61"/>
      <c r="E43" s="62"/>
      <c r="F43" s="49"/>
      <c r="G43" s="58"/>
      <c r="H43" s="51" t="s">
        <v>152</v>
      </c>
      <c r="I43" s="59">
        <v>1950</v>
      </c>
      <c r="J43" s="59">
        <v>1950</v>
      </c>
      <c r="K43" s="53">
        <v>44642</v>
      </c>
      <c r="L43" s="63" t="s">
        <v>155</v>
      </c>
      <c r="M43" s="34">
        <f t="shared" si="1"/>
        <v>0</v>
      </c>
      <c r="N43" s="34">
        <v>0</v>
      </c>
    </row>
    <row r="44" spans="1:14" ht="30" x14ac:dyDescent="0.25">
      <c r="A44" s="16">
        <v>31</v>
      </c>
      <c r="B44" s="49">
        <v>44638</v>
      </c>
      <c r="C44" s="55" t="s">
        <v>156</v>
      </c>
      <c r="D44" s="61"/>
      <c r="E44" s="62"/>
      <c r="F44" s="49"/>
      <c r="G44" s="58"/>
      <c r="H44" s="51" t="s">
        <v>152</v>
      </c>
      <c r="I44" s="59">
        <v>1950</v>
      </c>
      <c r="J44" s="59">
        <v>1950</v>
      </c>
      <c r="K44" s="53">
        <v>44642</v>
      </c>
      <c r="L44" s="63" t="s">
        <v>157</v>
      </c>
      <c r="M44" s="34">
        <f t="shared" si="1"/>
        <v>0</v>
      </c>
      <c r="N44" s="34">
        <v>0</v>
      </c>
    </row>
    <row r="45" spans="1:14" ht="30" x14ac:dyDescent="0.25">
      <c r="A45" s="16">
        <v>32</v>
      </c>
      <c r="B45" s="49">
        <v>44638</v>
      </c>
      <c r="C45" s="55" t="s">
        <v>158</v>
      </c>
      <c r="D45" s="61"/>
      <c r="E45" s="62"/>
      <c r="F45" s="49"/>
      <c r="G45" s="58"/>
      <c r="H45" s="51" t="s">
        <v>152</v>
      </c>
      <c r="I45" s="59">
        <v>3900</v>
      </c>
      <c r="J45" s="59">
        <v>3900</v>
      </c>
      <c r="K45" s="53">
        <v>44642</v>
      </c>
      <c r="L45" s="63" t="s">
        <v>159</v>
      </c>
      <c r="M45" s="34">
        <f t="shared" si="1"/>
        <v>0</v>
      </c>
      <c r="N45" s="34">
        <v>0</v>
      </c>
    </row>
    <row r="46" spans="1:14" ht="30" x14ac:dyDescent="0.25">
      <c r="A46" s="16">
        <v>33</v>
      </c>
      <c r="B46" s="49">
        <v>44638</v>
      </c>
      <c r="C46" s="55" t="s">
        <v>160</v>
      </c>
      <c r="D46" s="61"/>
      <c r="E46" s="62"/>
      <c r="F46" s="49"/>
      <c r="G46" s="58"/>
      <c r="H46" s="51" t="s">
        <v>152</v>
      </c>
      <c r="I46" s="59">
        <v>1950</v>
      </c>
      <c r="J46" s="59">
        <v>1950</v>
      </c>
      <c r="K46" s="53">
        <v>44642</v>
      </c>
      <c r="L46" s="63" t="s">
        <v>161</v>
      </c>
      <c r="M46" s="34">
        <f t="shared" si="1"/>
        <v>0</v>
      </c>
      <c r="N46" s="34">
        <v>0</v>
      </c>
    </row>
    <row r="47" spans="1:14" ht="30" x14ac:dyDescent="0.25">
      <c r="A47" s="16">
        <v>34</v>
      </c>
      <c r="B47" s="49">
        <v>44638</v>
      </c>
      <c r="C47" s="55" t="s">
        <v>162</v>
      </c>
      <c r="D47" s="61"/>
      <c r="E47" s="62"/>
      <c r="F47" s="49"/>
      <c r="G47" s="58"/>
      <c r="H47" s="51" t="s">
        <v>152</v>
      </c>
      <c r="I47" s="59">
        <v>2150</v>
      </c>
      <c r="J47" s="59">
        <v>2150</v>
      </c>
      <c r="K47" s="53">
        <v>44642</v>
      </c>
      <c r="L47" s="63" t="s">
        <v>163</v>
      </c>
      <c r="M47" s="34">
        <f t="shared" si="1"/>
        <v>0</v>
      </c>
      <c r="N47" s="34">
        <v>0</v>
      </c>
    </row>
    <row r="48" spans="1:14" ht="30" x14ac:dyDescent="0.25">
      <c r="A48" s="16">
        <v>35</v>
      </c>
      <c r="B48" s="49">
        <v>44638</v>
      </c>
      <c r="C48" s="55" t="s">
        <v>164</v>
      </c>
      <c r="D48" s="61"/>
      <c r="E48" s="62"/>
      <c r="F48" s="49"/>
      <c r="G48" s="58"/>
      <c r="H48" s="51" t="s">
        <v>152</v>
      </c>
      <c r="I48" s="59">
        <v>1950</v>
      </c>
      <c r="J48" s="59">
        <v>1950</v>
      </c>
      <c r="K48" s="53">
        <v>44642</v>
      </c>
      <c r="L48" s="63" t="s">
        <v>165</v>
      </c>
      <c r="M48" s="34">
        <f t="shared" si="1"/>
        <v>0</v>
      </c>
      <c r="N48" s="34">
        <v>0</v>
      </c>
    </row>
    <row r="49" spans="1:14" ht="30" x14ac:dyDescent="0.25">
      <c r="A49" s="16">
        <v>36</v>
      </c>
      <c r="B49" s="49">
        <v>44638</v>
      </c>
      <c r="C49" s="55" t="s">
        <v>166</v>
      </c>
      <c r="D49" s="61"/>
      <c r="E49" s="62"/>
      <c r="F49" s="49"/>
      <c r="G49" s="58"/>
      <c r="H49" s="51" t="s">
        <v>152</v>
      </c>
      <c r="I49" s="59">
        <v>2350</v>
      </c>
      <c r="J49" s="59">
        <v>2350</v>
      </c>
      <c r="K49" s="53">
        <v>44642</v>
      </c>
      <c r="L49" s="63" t="s">
        <v>167</v>
      </c>
      <c r="M49" s="34">
        <f t="shared" si="1"/>
        <v>0</v>
      </c>
      <c r="N49" s="34">
        <v>0</v>
      </c>
    </row>
    <row r="50" spans="1:14" ht="30" x14ac:dyDescent="0.25">
      <c r="A50" s="16">
        <v>37</v>
      </c>
      <c r="B50" s="49">
        <v>44638</v>
      </c>
      <c r="C50" s="55" t="s">
        <v>168</v>
      </c>
      <c r="D50" s="61"/>
      <c r="E50" s="62"/>
      <c r="F50" s="49"/>
      <c r="G50" s="58"/>
      <c r="H50" s="51" t="s">
        <v>152</v>
      </c>
      <c r="I50" s="59">
        <v>5850</v>
      </c>
      <c r="J50" s="59">
        <v>5850</v>
      </c>
      <c r="K50" s="53">
        <v>44642</v>
      </c>
      <c r="L50" s="63" t="s">
        <v>169</v>
      </c>
      <c r="M50" s="34">
        <f t="shared" si="1"/>
        <v>0</v>
      </c>
      <c r="N50" s="34">
        <v>0</v>
      </c>
    </row>
    <row r="51" spans="1:14" ht="30" x14ac:dyDescent="0.25">
      <c r="A51" s="16">
        <v>38</v>
      </c>
      <c r="B51" s="49">
        <v>44638</v>
      </c>
      <c r="C51" s="55" t="s">
        <v>170</v>
      </c>
      <c r="D51" s="61"/>
      <c r="E51" s="62"/>
      <c r="F51" s="49"/>
      <c r="G51" s="58"/>
      <c r="H51" s="51" t="s">
        <v>152</v>
      </c>
      <c r="I51" s="59">
        <v>1950</v>
      </c>
      <c r="J51" s="59">
        <v>1950</v>
      </c>
      <c r="K51" s="53">
        <v>44642</v>
      </c>
      <c r="L51" s="63" t="s">
        <v>171</v>
      </c>
      <c r="M51" s="34">
        <f t="shared" si="1"/>
        <v>0</v>
      </c>
      <c r="N51" s="34">
        <v>0</v>
      </c>
    </row>
    <row r="52" spans="1:14" ht="30" x14ac:dyDescent="0.25">
      <c r="A52" s="16">
        <v>39</v>
      </c>
      <c r="B52" s="49">
        <v>44638</v>
      </c>
      <c r="C52" s="55" t="s">
        <v>172</v>
      </c>
      <c r="D52" s="61"/>
      <c r="E52" s="62"/>
      <c r="F52" s="49"/>
      <c r="G52" s="58"/>
      <c r="H52" s="51" t="s">
        <v>152</v>
      </c>
      <c r="I52" s="59">
        <v>1950</v>
      </c>
      <c r="J52" s="59">
        <v>1950</v>
      </c>
      <c r="K52" s="53">
        <v>44642</v>
      </c>
      <c r="L52" s="63" t="s">
        <v>173</v>
      </c>
      <c r="M52" s="34">
        <f t="shared" si="1"/>
        <v>0</v>
      </c>
      <c r="N52" s="34">
        <v>0</v>
      </c>
    </row>
    <row r="53" spans="1:14" ht="30" x14ac:dyDescent="0.25">
      <c r="A53" s="16">
        <v>40</v>
      </c>
      <c r="B53" s="49">
        <v>44638</v>
      </c>
      <c r="C53" s="55" t="s">
        <v>174</v>
      </c>
      <c r="D53" s="61"/>
      <c r="E53" s="62"/>
      <c r="F53" s="49"/>
      <c r="G53" s="58"/>
      <c r="H53" s="51" t="s">
        <v>152</v>
      </c>
      <c r="I53" s="59">
        <v>1950</v>
      </c>
      <c r="J53" s="59">
        <v>1950</v>
      </c>
      <c r="K53" s="53">
        <v>44642</v>
      </c>
      <c r="L53" s="63" t="s">
        <v>175</v>
      </c>
      <c r="M53" s="34">
        <f t="shared" si="1"/>
        <v>0</v>
      </c>
      <c r="N53" s="34">
        <v>0</v>
      </c>
    </row>
    <row r="54" spans="1:14" ht="30" x14ac:dyDescent="0.25">
      <c r="A54" s="16">
        <v>41</v>
      </c>
      <c r="B54" s="49">
        <v>44638</v>
      </c>
      <c r="C54" s="55" t="s">
        <v>176</v>
      </c>
      <c r="D54" s="61"/>
      <c r="E54" s="62"/>
      <c r="F54" s="49"/>
      <c r="G54" s="58"/>
      <c r="H54" s="51" t="s">
        <v>152</v>
      </c>
      <c r="I54" s="59">
        <v>2150</v>
      </c>
      <c r="J54" s="59">
        <v>2150</v>
      </c>
      <c r="K54" s="53">
        <v>44642</v>
      </c>
      <c r="L54" s="63" t="s">
        <v>177</v>
      </c>
      <c r="M54" s="34">
        <f t="shared" si="1"/>
        <v>0</v>
      </c>
      <c r="N54" s="34">
        <v>0</v>
      </c>
    </row>
    <row r="55" spans="1:14" ht="30" x14ac:dyDescent="0.25">
      <c r="A55" s="16">
        <v>42</v>
      </c>
      <c r="B55" s="49">
        <v>44638</v>
      </c>
      <c r="C55" s="55" t="s">
        <v>178</v>
      </c>
      <c r="D55" s="61"/>
      <c r="E55" s="62"/>
      <c r="F55" s="49"/>
      <c r="G55" s="58"/>
      <c r="H55" s="51" t="s">
        <v>152</v>
      </c>
      <c r="I55" s="59">
        <v>1950</v>
      </c>
      <c r="J55" s="59">
        <v>1950</v>
      </c>
      <c r="K55" s="53">
        <v>44642</v>
      </c>
      <c r="L55" s="63" t="s">
        <v>179</v>
      </c>
      <c r="M55" s="34">
        <f t="shared" si="1"/>
        <v>0</v>
      </c>
      <c r="N55" s="34">
        <v>0</v>
      </c>
    </row>
    <row r="56" spans="1:14" ht="30" x14ac:dyDescent="0.25">
      <c r="A56" s="16">
        <v>43</v>
      </c>
      <c r="B56" s="49">
        <v>44641</v>
      </c>
      <c r="C56" s="55" t="s">
        <v>180</v>
      </c>
      <c r="D56" s="61"/>
      <c r="E56" s="62"/>
      <c r="F56" s="49"/>
      <c r="G56" s="58"/>
      <c r="H56" s="51" t="s">
        <v>152</v>
      </c>
      <c r="I56" s="59">
        <v>1700</v>
      </c>
      <c r="J56" s="59">
        <v>1700</v>
      </c>
      <c r="K56" s="53">
        <v>44642</v>
      </c>
      <c r="L56" s="63" t="s">
        <v>181</v>
      </c>
      <c r="M56" s="34">
        <f t="shared" si="1"/>
        <v>0</v>
      </c>
      <c r="N56" s="34">
        <v>0</v>
      </c>
    </row>
    <row r="57" spans="1:14" ht="30" x14ac:dyDescent="0.25">
      <c r="A57" s="16">
        <v>44</v>
      </c>
      <c r="B57" s="49">
        <v>44641</v>
      </c>
      <c r="C57" s="55" t="s">
        <v>182</v>
      </c>
      <c r="D57" s="61"/>
      <c r="E57" s="62"/>
      <c r="F57" s="49"/>
      <c r="G57" s="58"/>
      <c r="H57" s="51" t="s">
        <v>152</v>
      </c>
      <c r="I57" s="59">
        <v>1700</v>
      </c>
      <c r="J57" s="59">
        <v>1700</v>
      </c>
      <c r="K57" s="53">
        <v>44642</v>
      </c>
      <c r="L57" s="63" t="s">
        <v>183</v>
      </c>
      <c r="M57" s="34">
        <f t="shared" si="1"/>
        <v>0</v>
      </c>
      <c r="N57" s="34">
        <v>0</v>
      </c>
    </row>
    <row r="58" spans="1:14" ht="30" x14ac:dyDescent="0.25">
      <c r="A58" s="16">
        <v>45</v>
      </c>
      <c r="B58" s="49">
        <v>44641</v>
      </c>
      <c r="C58" s="55" t="s">
        <v>184</v>
      </c>
      <c r="D58" s="61"/>
      <c r="E58" s="62"/>
      <c r="F58" s="49"/>
      <c r="G58" s="58"/>
      <c r="H58" s="51" t="s">
        <v>152</v>
      </c>
      <c r="I58" s="59">
        <v>3400</v>
      </c>
      <c r="J58" s="59">
        <v>3400</v>
      </c>
      <c r="K58" s="53">
        <v>44642</v>
      </c>
      <c r="L58" s="63" t="s">
        <v>185</v>
      </c>
      <c r="M58" s="34">
        <f t="shared" si="1"/>
        <v>0</v>
      </c>
      <c r="N58" s="34">
        <v>0</v>
      </c>
    </row>
    <row r="59" spans="1:14" ht="30" x14ac:dyDescent="0.25">
      <c r="A59" s="16">
        <v>46</v>
      </c>
      <c r="B59" s="49">
        <v>44641</v>
      </c>
      <c r="C59" s="55" t="s">
        <v>186</v>
      </c>
      <c r="D59" s="61"/>
      <c r="E59" s="62"/>
      <c r="F59" s="49"/>
      <c r="G59" s="58"/>
      <c r="H59" s="51" t="s">
        <v>152</v>
      </c>
      <c r="I59" s="59">
        <v>1700</v>
      </c>
      <c r="J59" s="59">
        <v>1700</v>
      </c>
      <c r="K59" s="53">
        <v>44642</v>
      </c>
      <c r="L59" s="63" t="s">
        <v>187</v>
      </c>
      <c r="M59" s="34">
        <f t="shared" si="1"/>
        <v>0</v>
      </c>
      <c r="N59" s="34">
        <v>0</v>
      </c>
    </row>
    <row r="60" spans="1:14" ht="30" x14ac:dyDescent="0.25">
      <c r="A60" s="16">
        <v>47</v>
      </c>
      <c r="B60" s="49">
        <v>44641</v>
      </c>
      <c r="C60" s="55" t="s">
        <v>188</v>
      </c>
      <c r="D60" s="61"/>
      <c r="E60" s="62"/>
      <c r="F60" s="49"/>
      <c r="G60" s="58"/>
      <c r="H60" s="51" t="s">
        <v>152</v>
      </c>
      <c r="I60" s="59">
        <v>1700</v>
      </c>
      <c r="J60" s="59">
        <v>1700</v>
      </c>
      <c r="K60" s="53">
        <v>44642</v>
      </c>
      <c r="L60" s="63" t="s">
        <v>189</v>
      </c>
      <c r="M60" s="34">
        <f t="shared" si="1"/>
        <v>0</v>
      </c>
      <c r="N60" s="34">
        <v>0</v>
      </c>
    </row>
    <row r="61" spans="1:14" ht="30" x14ac:dyDescent="0.25">
      <c r="A61" s="16">
        <v>48</v>
      </c>
      <c r="B61" s="49">
        <v>44641</v>
      </c>
      <c r="C61" s="55" t="s">
        <v>190</v>
      </c>
      <c r="D61" s="61"/>
      <c r="E61" s="62"/>
      <c r="F61" s="49"/>
      <c r="G61" s="58"/>
      <c r="H61" s="51" t="s">
        <v>152</v>
      </c>
      <c r="I61" s="59">
        <v>1700</v>
      </c>
      <c r="J61" s="59">
        <v>1700</v>
      </c>
      <c r="K61" s="53">
        <v>44642</v>
      </c>
      <c r="L61" s="63" t="s">
        <v>191</v>
      </c>
      <c r="M61" s="34">
        <f t="shared" si="1"/>
        <v>0</v>
      </c>
      <c r="N61" s="34">
        <v>0</v>
      </c>
    </row>
    <row r="62" spans="1:14" ht="30" x14ac:dyDescent="0.25">
      <c r="A62" s="16">
        <v>49</v>
      </c>
      <c r="B62" s="49">
        <v>44641</v>
      </c>
      <c r="C62" s="55" t="s">
        <v>192</v>
      </c>
      <c r="D62" s="61"/>
      <c r="E62" s="62"/>
      <c r="F62" s="49"/>
      <c r="G62" s="58"/>
      <c r="H62" s="51" t="s">
        <v>152</v>
      </c>
      <c r="I62" s="59">
        <v>1700</v>
      </c>
      <c r="J62" s="59">
        <v>1700</v>
      </c>
      <c r="K62" s="53">
        <v>44642</v>
      </c>
      <c r="L62" s="63" t="s">
        <v>193</v>
      </c>
      <c r="M62" s="34">
        <f t="shared" si="1"/>
        <v>0</v>
      </c>
      <c r="N62" s="34">
        <v>0</v>
      </c>
    </row>
    <row r="63" spans="1:14" ht="30" x14ac:dyDescent="0.25">
      <c r="A63" s="16">
        <v>50</v>
      </c>
      <c r="B63" s="49">
        <v>44641</v>
      </c>
      <c r="C63" s="55" t="s">
        <v>194</v>
      </c>
      <c r="D63" s="61"/>
      <c r="E63" s="62"/>
      <c r="F63" s="49"/>
      <c r="G63" s="58"/>
      <c r="H63" s="51" t="s">
        <v>195</v>
      </c>
      <c r="I63" s="59">
        <v>1950</v>
      </c>
      <c r="J63" s="59">
        <v>1950</v>
      </c>
      <c r="K63" s="53">
        <v>44644</v>
      </c>
      <c r="L63" s="63" t="s">
        <v>196</v>
      </c>
      <c r="M63" s="34">
        <f t="shared" si="1"/>
        <v>0</v>
      </c>
      <c r="N63" s="34">
        <v>0</v>
      </c>
    </row>
    <row r="64" spans="1:14" ht="30" x14ac:dyDescent="0.25">
      <c r="A64" s="16">
        <v>51</v>
      </c>
      <c r="B64" s="49">
        <v>44641</v>
      </c>
      <c r="C64" s="55" t="s">
        <v>174</v>
      </c>
      <c r="D64" s="61"/>
      <c r="E64" s="62"/>
      <c r="F64" s="49"/>
      <c r="G64" s="58"/>
      <c r="H64" s="51" t="s">
        <v>195</v>
      </c>
      <c r="I64" s="59">
        <v>1950</v>
      </c>
      <c r="J64" s="59">
        <v>1950</v>
      </c>
      <c r="K64" s="53">
        <v>44644</v>
      </c>
      <c r="L64" s="63" t="s">
        <v>197</v>
      </c>
      <c r="M64" s="34">
        <f t="shared" si="1"/>
        <v>0</v>
      </c>
      <c r="N64" s="34">
        <v>0</v>
      </c>
    </row>
    <row r="65" spans="1:14" ht="30" x14ac:dyDescent="0.25">
      <c r="A65" s="16">
        <v>52</v>
      </c>
      <c r="B65" s="49">
        <v>44641</v>
      </c>
      <c r="C65" s="55" t="s">
        <v>168</v>
      </c>
      <c r="D65" s="61"/>
      <c r="E65" s="62"/>
      <c r="F65" s="49"/>
      <c r="G65" s="58"/>
      <c r="H65" s="51" t="s">
        <v>195</v>
      </c>
      <c r="I65" s="59">
        <v>1950</v>
      </c>
      <c r="J65" s="59">
        <v>1950</v>
      </c>
      <c r="K65" s="53">
        <v>44644</v>
      </c>
      <c r="L65" s="63" t="s">
        <v>198</v>
      </c>
      <c r="M65" s="34">
        <f t="shared" si="1"/>
        <v>0</v>
      </c>
      <c r="N65" s="34">
        <v>0</v>
      </c>
    </row>
    <row r="66" spans="1:14" ht="30" x14ac:dyDescent="0.25">
      <c r="A66" s="16">
        <v>53</v>
      </c>
      <c r="B66" s="49">
        <v>44641</v>
      </c>
      <c r="C66" s="55" t="s">
        <v>199</v>
      </c>
      <c r="D66" s="61"/>
      <c r="E66" s="62"/>
      <c r="F66" s="49"/>
      <c r="G66" s="58"/>
      <c r="H66" s="51" t="s">
        <v>195</v>
      </c>
      <c r="I66" s="59">
        <v>1950</v>
      </c>
      <c r="J66" s="59">
        <v>1950</v>
      </c>
      <c r="K66" s="53">
        <v>44644</v>
      </c>
      <c r="L66" s="63" t="s">
        <v>200</v>
      </c>
      <c r="M66" s="34">
        <f t="shared" si="1"/>
        <v>0</v>
      </c>
      <c r="N66" s="34">
        <v>0</v>
      </c>
    </row>
    <row r="67" spans="1:14" ht="30" x14ac:dyDescent="0.25">
      <c r="A67" s="16">
        <v>54</v>
      </c>
      <c r="B67" s="49">
        <v>44641</v>
      </c>
      <c r="C67" s="55" t="s">
        <v>201</v>
      </c>
      <c r="D67" s="61"/>
      <c r="E67" s="62"/>
      <c r="F67" s="49"/>
      <c r="G67" s="58"/>
      <c r="H67" s="51" t="s">
        <v>195</v>
      </c>
      <c r="I67" s="59">
        <v>1950</v>
      </c>
      <c r="J67" s="59">
        <v>1950</v>
      </c>
      <c r="K67" s="53">
        <v>44644</v>
      </c>
      <c r="L67" s="63" t="s">
        <v>202</v>
      </c>
      <c r="M67" s="34">
        <f t="shared" si="1"/>
        <v>0</v>
      </c>
      <c r="N67" s="34">
        <v>0</v>
      </c>
    </row>
    <row r="68" spans="1:14" ht="30" x14ac:dyDescent="0.25">
      <c r="A68" s="16">
        <v>55</v>
      </c>
      <c r="B68" s="49">
        <v>44641</v>
      </c>
      <c r="C68" s="55" t="s">
        <v>203</v>
      </c>
      <c r="D68" s="61"/>
      <c r="E68" s="62"/>
      <c r="F68" s="49"/>
      <c r="G68" s="58"/>
      <c r="H68" s="51" t="s">
        <v>195</v>
      </c>
      <c r="I68" s="59">
        <v>1950</v>
      </c>
      <c r="J68" s="59">
        <v>1950</v>
      </c>
      <c r="K68" s="53">
        <v>44644</v>
      </c>
      <c r="L68" s="63" t="s">
        <v>204</v>
      </c>
      <c r="M68" s="34">
        <f t="shared" si="1"/>
        <v>0</v>
      </c>
      <c r="N68" s="34">
        <v>0</v>
      </c>
    </row>
    <row r="69" spans="1:14" ht="30" x14ac:dyDescent="0.25">
      <c r="A69" s="16">
        <v>56</v>
      </c>
      <c r="B69" s="49">
        <v>44641</v>
      </c>
      <c r="C69" s="55" t="s">
        <v>205</v>
      </c>
      <c r="D69" s="61"/>
      <c r="E69" s="62"/>
      <c r="F69" s="49"/>
      <c r="G69" s="58"/>
      <c r="H69" s="51" t="s">
        <v>195</v>
      </c>
      <c r="I69" s="59">
        <v>1950</v>
      </c>
      <c r="J69" s="59">
        <v>1950</v>
      </c>
      <c r="K69" s="53">
        <v>44644</v>
      </c>
      <c r="L69" s="63" t="s">
        <v>206</v>
      </c>
      <c r="M69" s="34">
        <f t="shared" si="1"/>
        <v>0</v>
      </c>
      <c r="N69" s="34">
        <v>0</v>
      </c>
    </row>
    <row r="70" spans="1:14" ht="30" x14ac:dyDescent="0.25">
      <c r="A70" s="16">
        <v>57</v>
      </c>
      <c r="B70" s="49">
        <v>44641</v>
      </c>
      <c r="C70" s="55" t="s">
        <v>166</v>
      </c>
      <c r="D70" s="61"/>
      <c r="E70" s="62"/>
      <c r="F70" s="49"/>
      <c r="G70" s="58"/>
      <c r="H70" s="51" t="s">
        <v>195</v>
      </c>
      <c r="I70" s="59">
        <v>2350</v>
      </c>
      <c r="J70" s="59">
        <v>2350</v>
      </c>
      <c r="K70" s="53">
        <v>44644</v>
      </c>
      <c r="L70" s="63" t="s">
        <v>207</v>
      </c>
      <c r="M70" s="34">
        <f t="shared" si="1"/>
        <v>0</v>
      </c>
      <c r="N70" s="34">
        <v>0</v>
      </c>
    </row>
    <row r="71" spans="1:14" ht="30" x14ac:dyDescent="0.25">
      <c r="A71" s="16">
        <v>58</v>
      </c>
      <c r="B71" s="49">
        <v>44641</v>
      </c>
      <c r="C71" s="55" t="s">
        <v>178</v>
      </c>
      <c r="D71" s="61"/>
      <c r="E71" s="62"/>
      <c r="F71" s="49"/>
      <c r="G71" s="58"/>
      <c r="H71" s="51" t="s">
        <v>195</v>
      </c>
      <c r="I71" s="59">
        <v>1950</v>
      </c>
      <c r="J71" s="59">
        <v>1950</v>
      </c>
      <c r="K71" s="53">
        <v>44644</v>
      </c>
      <c r="L71" s="63" t="s">
        <v>208</v>
      </c>
      <c r="M71" s="34">
        <f t="shared" si="1"/>
        <v>0</v>
      </c>
      <c r="N71" s="34">
        <v>0</v>
      </c>
    </row>
    <row r="72" spans="1:14" ht="30" x14ac:dyDescent="0.25">
      <c r="A72" s="16">
        <v>59</v>
      </c>
      <c r="B72" s="49">
        <v>44641</v>
      </c>
      <c r="C72" s="55" t="s">
        <v>164</v>
      </c>
      <c r="D72" s="61"/>
      <c r="E72" s="62"/>
      <c r="F72" s="49"/>
      <c r="G72" s="58"/>
      <c r="H72" s="51" t="s">
        <v>195</v>
      </c>
      <c r="I72" s="59">
        <v>1950</v>
      </c>
      <c r="J72" s="59">
        <v>1950</v>
      </c>
      <c r="K72" s="53">
        <v>44644</v>
      </c>
      <c r="L72" s="63" t="s">
        <v>209</v>
      </c>
      <c r="M72" s="34">
        <f t="shared" si="1"/>
        <v>0</v>
      </c>
      <c r="N72" s="34">
        <v>0</v>
      </c>
    </row>
    <row r="73" spans="1:14" ht="30" x14ac:dyDescent="0.25">
      <c r="A73" s="16">
        <v>60</v>
      </c>
      <c r="B73" s="49">
        <v>44641</v>
      </c>
      <c r="C73" s="55" t="s">
        <v>162</v>
      </c>
      <c r="D73" s="61"/>
      <c r="E73" s="62"/>
      <c r="F73" s="49"/>
      <c r="G73" s="58"/>
      <c r="H73" s="51" t="s">
        <v>195</v>
      </c>
      <c r="I73" s="59">
        <v>2150</v>
      </c>
      <c r="J73" s="59">
        <v>2150</v>
      </c>
      <c r="K73" s="53">
        <v>44644</v>
      </c>
      <c r="L73" s="63" t="s">
        <v>210</v>
      </c>
      <c r="M73" s="34">
        <f t="shared" si="1"/>
        <v>0</v>
      </c>
      <c r="N73" s="34">
        <v>0</v>
      </c>
    </row>
    <row r="74" spans="1:14" ht="30" x14ac:dyDescent="0.25">
      <c r="A74" s="16">
        <v>61</v>
      </c>
      <c r="B74" s="49">
        <v>44641</v>
      </c>
      <c r="C74" s="55" t="s">
        <v>158</v>
      </c>
      <c r="D74" s="61"/>
      <c r="E74" s="62"/>
      <c r="F74" s="49"/>
      <c r="G74" s="58"/>
      <c r="H74" s="51" t="s">
        <v>195</v>
      </c>
      <c r="I74" s="59">
        <v>1950</v>
      </c>
      <c r="J74" s="59">
        <v>1950</v>
      </c>
      <c r="K74" s="53">
        <v>44644</v>
      </c>
      <c r="L74" s="63" t="s">
        <v>211</v>
      </c>
      <c r="M74" s="34">
        <f t="shared" si="1"/>
        <v>0</v>
      </c>
      <c r="N74" s="34">
        <v>0</v>
      </c>
    </row>
    <row r="75" spans="1:14" ht="30" x14ac:dyDescent="0.25">
      <c r="A75" s="16">
        <v>62</v>
      </c>
      <c r="B75" s="49">
        <v>44643</v>
      </c>
      <c r="C75" s="55" t="s">
        <v>212</v>
      </c>
      <c r="D75" s="61"/>
      <c r="E75" s="62"/>
      <c r="F75" s="49"/>
      <c r="G75" s="58"/>
      <c r="H75" s="51" t="s">
        <v>195</v>
      </c>
      <c r="I75" s="59">
        <v>1700</v>
      </c>
      <c r="J75" s="59">
        <v>1700</v>
      </c>
      <c r="K75" s="53">
        <v>44644</v>
      </c>
      <c r="L75" s="63" t="s">
        <v>213</v>
      </c>
      <c r="M75" s="34">
        <f t="shared" si="1"/>
        <v>0</v>
      </c>
      <c r="N75" s="34">
        <v>0</v>
      </c>
    </row>
    <row r="76" spans="1:14" ht="30" x14ac:dyDescent="0.25">
      <c r="A76" s="16">
        <v>63</v>
      </c>
      <c r="B76" s="49">
        <v>44643</v>
      </c>
      <c r="C76" s="55" t="s">
        <v>182</v>
      </c>
      <c r="D76" s="61"/>
      <c r="E76" s="62"/>
      <c r="F76" s="49"/>
      <c r="G76" s="58"/>
      <c r="H76" s="51" t="s">
        <v>195</v>
      </c>
      <c r="I76" s="59">
        <v>1700</v>
      </c>
      <c r="J76" s="59">
        <v>1700</v>
      </c>
      <c r="K76" s="53">
        <v>44644</v>
      </c>
      <c r="L76" s="63" t="s">
        <v>214</v>
      </c>
      <c r="M76" s="34">
        <f t="shared" si="1"/>
        <v>0</v>
      </c>
      <c r="N76" s="34">
        <v>0</v>
      </c>
    </row>
    <row r="77" spans="1:14" ht="30" x14ac:dyDescent="0.25">
      <c r="A77" s="16">
        <v>64</v>
      </c>
      <c r="B77" s="49">
        <v>44643</v>
      </c>
      <c r="C77" s="55" t="s">
        <v>215</v>
      </c>
      <c r="D77" s="61"/>
      <c r="E77" s="62"/>
      <c r="F77" s="49"/>
      <c r="G77" s="58"/>
      <c r="H77" s="51" t="s">
        <v>195</v>
      </c>
      <c r="I77" s="59">
        <v>1700</v>
      </c>
      <c r="J77" s="59">
        <v>1700</v>
      </c>
      <c r="K77" s="53">
        <v>44644</v>
      </c>
      <c r="L77" s="63" t="s">
        <v>216</v>
      </c>
      <c r="M77" s="34">
        <f t="shared" si="1"/>
        <v>0</v>
      </c>
      <c r="N77" s="34">
        <v>0</v>
      </c>
    </row>
    <row r="78" spans="1:14" ht="30" x14ac:dyDescent="0.25">
      <c r="A78" s="16">
        <v>65</v>
      </c>
      <c r="B78" s="49">
        <v>44643</v>
      </c>
      <c r="C78" s="55" t="s">
        <v>217</v>
      </c>
      <c r="D78" s="61"/>
      <c r="E78" s="62"/>
      <c r="F78" s="49"/>
      <c r="G78" s="58"/>
      <c r="H78" s="51" t="s">
        <v>195</v>
      </c>
      <c r="I78" s="59">
        <v>1700</v>
      </c>
      <c r="J78" s="59">
        <v>1700</v>
      </c>
      <c r="K78" s="53">
        <v>44644</v>
      </c>
      <c r="L78" s="63" t="s">
        <v>218</v>
      </c>
      <c r="M78" s="34">
        <f t="shared" si="1"/>
        <v>0</v>
      </c>
      <c r="N78" s="34">
        <v>0</v>
      </c>
    </row>
    <row r="79" spans="1:14" ht="30" x14ac:dyDescent="0.25">
      <c r="A79" s="16">
        <v>66</v>
      </c>
      <c r="B79" s="49">
        <v>44643</v>
      </c>
      <c r="C79" s="55" t="s">
        <v>219</v>
      </c>
      <c r="D79" s="61"/>
      <c r="E79" s="62"/>
      <c r="F79" s="49"/>
      <c r="G79" s="58"/>
      <c r="H79" s="51" t="s">
        <v>195</v>
      </c>
      <c r="I79" s="59">
        <v>1700</v>
      </c>
      <c r="J79" s="59">
        <v>1700</v>
      </c>
      <c r="K79" s="53">
        <v>44644</v>
      </c>
      <c r="L79" s="63" t="s">
        <v>220</v>
      </c>
      <c r="M79" s="34">
        <f t="shared" si="1"/>
        <v>0</v>
      </c>
      <c r="N79" s="34">
        <v>0</v>
      </c>
    </row>
    <row r="80" spans="1:14" ht="30" x14ac:dyDescent="0.25">
      <c r="A80" s="16">
        <v>67</v>
      </c>
      <c r="B80" s="49">
        <v>44643</v>
      </c>
      <c r="C80" s="55" t="s">
        <v>186</v>
      </c>
      <c r="D80" s="61"/>
      <c r="E80" s="62"/>
      <c r="F80" s="49"/>
      <c r="G80" s="58"/>
      <c r="H80" s="51" t="s">
        <v>195</v>
      </c>
      <c r="I80" s="59">
        <v>1700</v>
      </c>
      <c r="J80" s="59">
        <v>1700</v>
      </c>
      <c r="K80" s="53">
        <v>44644</v>
      </c>
      <c r="L80" s="63" t="s">
        <v>221</v>
      </c>
      <c r="M80" s="34">
        <f t="shared" si="1"/>
        <v>0</v>
      </c>
      <c r="N80" s="34">
        <v>0</v>
      </c>
    </row>
    <row r="81" spans="1:14" ht="30" x14ac:dyDescent="0.25">
      <c r="A81" s="16">
        <v>68</v>
      </c>
      <c r="B81" s="49">
        <v>44649</v>
      </c>
      <c r="C81" s="55" t="s">
        <v>222</v>
      </c>
      <c r="D81" s="61"/>
      <c r="E81" s="62"/>
      <c r="F81" s="49"/>
      <c r="G81" s="58"/>
      <c r="H81" s="51" t="s">
        <v>223</v>
      </c>
      <c r="I81" s="59">
        <v>1700</v>
      </c>
      <c r="J81" s="59">
        <v>1700</v>
      </c>
      <c r="K81" s="53">
        <v>44644</v>
      </c>
      <c r="L81" s="63" t="s">
        <v>224</v>
      </c>
      <c r="M81" s="34">
        <f t="shared" si="1"/>
        <v>0</v>
      </c>
      <c r="N81" s="34">
        <v>0</v>
      </c>
    </row>
    <row r="82" spans="1:14" ht="30" x14ac:dyDescent="0.25">
      <c r="A82" s="16">
        <v>69</v>
      </c>
      <c r="B82" s="49">
        <v>44649</v>
      </c>
      <c r="C82" s="55" t="s">
        <v>188</v>
      </c>
      <c r="D82" s="61"/>
      <c r="E82" s="62"/>
      <c r="F82" s="49"/>
      <c r="G82" s="58"/>
      <c r="H82" s="51" t="s">
        <v>223</v>
      </c>
      <c r="I82" s="59">
        <v>3400</v>
      </c>
      <c r="J82" s="59">
        <v>3400</v>
      </c>
      <c r="K82" s="53">
        <v>44644</v>
      </c>
      <c r="L82" s="63" t="s">
        <v>225</v>
      </c>
      <c r="M82" s="34">
        <f t="shared" si="1"/>
        <v>0</v>
      </c>
      <c r="N82" s="34">
        <v>0</v>
      </c>
    </row>
    <row r="83" spans="1:14" ht="30" x14ac:dyDescent="0.25">
      <c r="A83" s="16">
        <v>70</v>
      </c>
      <c r="B83" s="49">
        <v>44649</v>
      </c>
      <c r="C83" s="55" t="s">
        <v>190</v>
      </c>
      <c r="D83" s="61"/>
      <c r="E83" s="62"/>
      <c r="F83" s="49"/>
      <c r="G83" s="58"/>
      <c r="H83" s="51" t="s">
        <v>223</v>
      </c>
      <c r="I83" s="59">
        <v>1700</v>
      </c>
      <c r="J83" s="59">
        <v>1700</v>
      </c>
      <c r="K83" s="53">
        <v>44644</v>
      </c>
      <c r="L83" s="63" t="s">
        <v>226</v>
      </c>
      <c r="M83" s="34">
        <f t="shared" si="1"/>
        <v>0</v>
      </c>
      <c r="N83" s="34">
        <v>0</v>
      </c>
    </row>
    <row r="84" spans="1:14" ht="30" x14ac:dyDescent="0.25">
      <c r="A84" s="16">
        <v>71</v>
      </c>
      <c r="B84" s="49">
        <v>44649</v>
      </c>
      <c r="C84" s="55" t="s">
        <v>182</v>
      </c>
      <c r="D84" s="61"/>
      <c r="E84" s="62"/>
      <c r="F84" s="49"/>
      <c r="G84" s="58"/>
      <c r="H84" s="51" t="s">
        <v>223</v>
      </c>
      <c r="I84" s="59">
        <v>1700</v>
      </c>
      <c r="J84" s="59">
        <v>1700</v>
      </c>
      <c r="K84" s="53">
        <v>44644</v>
      </c>
      <c r="L84" s="63" t="s">
        <v>227</v>
      </c>
      <c r="M84" s="34">
        <f t="shared" si="1"/>
        <v>0</v>
      </c>
      <c r="N84" s="34">
        <v>0</v>
      </c>
    </row>
    <row r="85" spans="1:14" ht="30" x14ac:dyDescent="0.25">
      <c r="A85" s="16">
        <v>72</v>
      </c>
      <c r="B85" s="49">
        <v>44649</v>
      </c>
      <c r="C85" s="55" t="s">
        <v>192</v>
      </c>
      <c r="D85" s="61"/>
      <c r="E85" s="62"/>
      <c r="F85" s="49"/>
      <c r="G85" s="58"/>
      <c r="H85" s="51" t="s">
        <v>223</v>
      </c>
      <c r="I85" s="59">
        <v>1700</v>
      </c>
      <c r="J85" s="59">
        <v>1700</v>
      </c>
      <c r="K85" s="53">
        <v>44644</v>
      </c>
      <c r="L85" s="63" t="s">
        <v>228</v>
      </c>
      <c r="M85" s="34">
        <f t="shared" si="1"/>
        <v>0</v>
      </c>
      <c r="N85" s="34">
        <v>0</v>
      </c>
    </row>
    <row r="86" spans="1:14" ht="30" x14ac:dyDescent="0.25">
      <c r="A86" s="16">
        <v>73</v>
      </c>
      <c r="B86" s="49">
        <v>44649</v>
      </c>
      <c r="C86" s="55" t="s">
        <v>186</v>
      </c>
      <c r="D86" s="61"/>
      <c r="E86" s="62"/>
      <c r="F86" s="49"/>
      <c r="G86" s="58"/>
      <c r="H86" s="51" t="s">
        <v>223</v>
      </c>
      <c r="I86" s="59">
        <v>1700</v>
      </c>
      <c r="J86" s="59">
        <v>1700</v>
      </c>
      <c r="K86" s="53">
        <v>44644</v>
      </c>
      <c r="L86" s="63" t="s">
        <v>229</v>
      </c>
      <c r="M86" s="34">
        <f t="shared" si="1"/>
        <v>0</v>
      </c>
      <c r="N86" s="34">
        <v>0</v>
      </c>
    </row>
    <row r="87" spans="1:14" ht="30" x14ac:dyDescent="0.25">
      <c r="A87" s="16">
        <v>74</v>
      </c>
      <c r="B87" s="49">
        <v>44649</v>
      </c>
      <c r="C87" s="55" t="s">
        <v>172</v>
      </c>
      <c r="D87" s="61"/>
      <c r="E87" s="62"/>
      <c r="F87" s="49"/>
      <c r="G87" s="58"/>
      <c r="H87" s="51" t="s">
        <v>223</v>
      </c>
      <c r="I87" s="59">
        <v>1950</v>
      </c>
      <c r="J87" s="59">
        <v>1950</v>
      </c>
      <c r="K87" s="53">
        <v>44644</v>
      </c>
      <c r="L87" s="63" t="s">
        <v>230</v>
      </c>
      <c r="M87" s="34">
        <f t="shared" si="1"/>
        <v>0</v>
      </c>
      <c r="N87" s="34">
        <v>0</v>
      </c>
    </row>
    <row r="88" spans="1:14" ht="30" x14ac:dyDescent="0.25">
      <c r="A88" s="16">
        <v>75</v>
      </c>
      <c r="B88" s="49">
        <v>44649</v>
      </c>
      <c r="C88" s="55" t="s">
        <v>203</v>
      </c>
      <c r="D88" s="61"/>
      <c r="E88" s="62"/>
      <c r="F88" s="49"/>
      <c r="G88" s="58"/>
      <c r="H88" s="51" t="s">
        <v>223</v>
      </c>
      <c r="I88" s="59">
        <v>1950</v>
      </c>
      <c r="J88" s="59">
        <v>1950</v>
      </c>
      <c r="K88" s="53">
        <v>44644</v>
      </c>
      <c r="L88" s="63" t="s">
        <v>231</v>
      </c>
      <c r="M88" s="34">
        <f t="shared" si="1"/>
        <v>0</v>
      </c>
      <c r="N88" s="34">
        <v>0</v>
      </c>
    </row>
    <row r="89" spans="1:14" ht="30" x14ac:dyDescent="0.25">
      <c r="A89" s="16">
        <v>76</v>
      </c>
      <c r="B89" s="49">
        <v>44649</v>
      </c>
      <c r="C89" s="55" t="s">
        <v>205</v>
      </c>
      <c r="D89" s="61"/>
      <c r="E89" s="62"/>
      <c r="F89" s="49"/>
      <c r="G89" s="58"/>
      <c r="H89" s="51" t="s">
        <v>223</v>
      </c>
      <c r="I89" s="59">
        <v>1950</v>
      </c>
      <c r="J89" s="59">
        <v>1950</v>
      </c>
      <c r="K89" s="53">
        <v>44644</v>
      </c>
      <c r="L89" s="63" t="s">
        <v>232</v>
      </c>
      <c r="M89" s="34">
        <f t="shared" si="1"/>
        <v>0</v>
      </c>
      <c r="N89" s="34">
        <v>0</v>
      </c>
    </row>
    <row r="90" spans="1:14" ht="30" x14ac:dyDescent="0.25">
      <c r="A90" s="16">
        <v>77</v>
      </c>
      <c r="B90" s="49">
        <v>44649</v>
      </c>
      <c r="C90" s="55" t="s">
        <v>154</v>
      </c>
      <c r="D90" s="61"/>
      <c r="E90" s="62"/>
      <c r="F90" s="49"/>
      <c r="G90" s="58"/>
      <c r="H90" s="51" t="s">
        <v>223</v>
      </c>
      <c r="I90" s="59">
        <v>1950</v>
      </c>
      <c r="J90" s="59">
        <v>1950</v>
      </c>
      <c r="K90" s="53">
        <v>44644</v>
      </c>
      <c r="L90" s="63" t="s">
        <v>233</v>
      </c>
      <c r="M90" s="34">
        <f t="shared" ref="M90:M114" si="2">I90-J90</f>
        <v>0</v>
      </c>
      <c r="N90" s="34">
        <v>0</v>
      </c>
    </row>
    <row r="91" spans="1:14" ht="30" x14ac:dyDescent="0.25">
      <c r="A91" s="16">
        <v>78</v>
      </c>
      <c r="B91" s="49">
        <v>44649</v>
      </c>
      <c r="C91" s="55" t="s">
        <v>151</v>
      </c>
      <c r="D91" s="61"/>
      <c r="E91" s="62"/>
      <c r="F91" s="49"/>
      <c r="G91" s="58"/>
      <c r="H91" s="51" t="s">
        <v>223</v>
      </c>
      <c r="I91" s="59">
        <v>3900</v>
      </c>
      <c r="J91" s="59">
        <v>3900</v>
      </c>
      <c r="K91" s="53">
        <v>44644</v>
      </c>
      <c r="L91" s="63" t="s">
        <v>234</v>
      </c>
      <c r="M91" s="34">
        <f t="shared" si="2"/>
        <v>0</v>
      </c>
      <c r="N91" s="34">
        <v>0</v>
      </c>
    </row>
    <row r="92" spans="1:14" ht="30" x14ac:dyDescent="0.25">
      <c r="A92" s="16">
        <v>79</v>
      </c>
      <c r="B92" s="49">
        <v>44649</v>
      </c>
      <c r="C92" s="55" t="s">
        <v>164</v>
      </c>
      <c r="D92" s="61"/>
      <c r="E92" s="62"/>
      <c r="F92" s="49"/>
      <c r="G92" s="58"/>
      <c r="H92" s="51" t="s">
        <v>223</v>
      </c>
      <c r="I92" s="59">
        <v>1950</v>
      </c>
      <c r="J92" s="59">
        <v>1950</v>
      </c>
      <c r="K92" s="53">
        <v>44644</v>
      </c>
      <c r="L92" s="63" t="s">
        <v>235</v>
      </c>
      <c r="M92" s="34">
        <f t="shared" si="2"/>
        <v>0</v>
      </c>
      <c r="N92" s="34">
        <v>0</v>
      </c>
    </row>
    <row r="93" spans="1:14" ht="30" x14ac:dyDescent="0.25">
      <c r="A93" s="16">
        <v>80</v>
      </c>
      <c r="B93" s="49">
        <v>44649</v>
      </c>
      <c r="C93" s="55" t="s">
        <v>236</v>
      </c>
      <c r="D93" s="61"/>
      <c r="E93" s="62"/>
      <c r="F93" s="49"/>
      <c r="G93" s="58"/>
      <c r="H93" s="51" t="s">
        <v>223</v>
      </c>
      <c r="I93" s="59">
        <v>1950</v>
      </c>
      <c r="J93" s="59">
        <v>1950</v>
      </c>
      <c r="K93" s="53">
        <v>44644</v>
      </c>
      <c r="L93" s="63" t="s">
        <v>237</v>
      </c>
      <c r="M93" s="34">
        <f t="shared" si="2"/>
        <v>0</v>
      </c>
      <c r="N93" s="34">
        <v>0</v>
      </c>
    </row>
    <row r="94" spans="1:14" ht="30" x14ac:dyDescent="0.25">
      <c r="A94" s="16">
        <v>81</v>
      </c>
      <c r="B94" s="49">
        <v>44649</v>
      </c>
      <c r="C94" s="55" t="s">
        <v>160</v>
      </c>
      <c r="D94" s="61"/>
      <c r="E94" s="62"/>
      <c r="F94" s="49"/>
      <c r="G94" s="58"/>
      <c r="H94" s="51" t="s">
        <v>223</v>
      </c>
      <c r="I94" s="59">
        <v>1950</v>
      </c>
      <c r="J94" s="59">
        <v>1950</v>
      </c>
      <c r="K94" s="53">
        <v>44644</v>
      </c>
      <c r="L94" s="63" t="s">
        <v>238</v>
      </c>
      <c r="M94" s="34">
        <f t="shared" si="2"/>
        <v>0</v>
      </c>
      <c r="N94" s="34">
        <v>0</v>
      </c>
    </row>
    <row r="95" spans="1:14" ht="30" x14ac:dyDescent="0.25">
      <c r="A95" s="16">
        <v>82</v>
      </c>
      <c r="B95" s="49">
        <v>44649</v>
      </c>
      <c r="C95" s="55" t="s">
        <v>199</v>
      </c>
      <c r="D95" s="61"/>
      <c r="E95" s="62"/>
      <c r="F95" s="49"/>
      <c r="G95" s="58"/>
      <c r="H95" s="51" t="s">
        <v>223</v>
      </c>
      <c r="I95" s="59">
        <v>1950</v>
      </c>
      <c r="J95" s="59">
        <v>1950</v>
      </c>
      <c r="K95" s="53">
        <v>44644</v>
      </c>
      <c r="L95" s="63" t="s">
        <v>239</v>
      </c>
      <c r="M95" s="34">
        <f t="shared" si="2"/>
        <v>0</v>
      </c>
      <c r="N95" s="34">
        <v>0</v>
      </c>
    </row>
    <row r="96" spans="1:14" ht="30" x14ac:dyDescent="0.25">
      <c r="A96" s="16">
        <v>83</v>
      </c>
      <c r="B96" s="49">
        <v>44649</v>
      </c>
      <c r="C96" s="55" t="s">
        <v>240</v>
      </c>
      <c r="D96" s="61"/>
      <c r="E96" s="62"/>
      <c r="F96" s="49"/>
      <c r="G96" s="58"/>
      <c r="H96" s="51" t="s">
        <v>223</v>
      </c>
      <c r="I96" s="59">
        <v>1950</v>
      </c>
      <c r="J96" s="59">
        <v>1950</v>
      </c>
      <c r="K96" s="53">
        <v>44644</v>
      </c>
      <c r="L96" s="63" t="s">
        <v>241</v>
      </c>
      <c r="M96" s="34">
        <f t="shared" si="2"/>
        <v>0</v>
      </c>
      <c r="N96" s="34">
        <v>0</v>
      </c>
    </row>
    <row r="97" spans="1:14" ht="30" x14ac:dyDescent="0.25">
      <c r="A97" s="16">
        <v>84</v>
      </c>
      <c r="B97" s="49">
        <v>44649</v>
      </c>
      <c r="C97" s="55" t="s">
        <v>201</v>
      </c>
      <c r="D97" s="61"/>
      <c r="E97" s="62"/>
      <c r="F97" s="49"/>
      <c r="G97" s="58"/>
      <c r="H97" s="51" t="s">
        <v>223</v>
      </c>
      <c r="I97" s="59">
        <v>1950</v>
      </c>
      <c r="J97" s="59">
        <v>1950</v>
      </c>
      <c r="K97" s="53">
        <v>44644</v>
      </c>
      <c r="L97" s="63" t="s">
        <v>242</v>
      </c>
      <c r="M97" s="34">
        <f t="shared" si="2"/>
        <v>0</v>
      </c>
      <c r="N97" s="34">
        <v>0</v>
      </c>
    </row>
    <row r="98" spans="1:14" ht="30" x14ac:dyDescent="0.25">
      <c r="A98" s="16">
        <v>85</v>
      </c>
      <c r="B98" s="49">
        <v>44649</v>
      </c>
      <c r="C98" s="55" t="s">
        <v>178</v>
      </c>
      <c r="D98" s="61"/>
      <c r="E98" s="62"/>
      <c r="F98" s="49"/>
      <c r="G98" s="58"/>
      <c r="H98" s="51" t="s">
        <v>223</v>
      </c>
      <c r="I98" s="59">
        <v>1950</v>
      </c>
      <c r="J98" s="59">
        <v>1950</v>
      </c>
      <c r="K98" s="53">
        <v>44644</v>
      </c>
      <c r="L98" s="63" t="s">
        <v>243</v>
      </c>
      <c r="M98" s="34">
        <f t="shared" si="2"/>
        <v>0</v>
      </c>
      <c r="N98" s="34">
        <v>0</v>
      </c>
    </row>
    <row r="99" spans="1:14" ht="30" x14ac:dyDescent="0.25">
      <c r="A99" s="16">
        <v>86</v>
      </c>
      <c r="B99" s="49">
        <v>44649</v>
      </c>
      <c r="C99" s="55" t="s">
        <v>176</v>
      </c>
      <c r="D99" s="61"/>
      <c r="E99" s="62"/>
      <c r="F99" s="49"/>
      <c r="G99" s="58"/>
      <c r="H99" s="51" t="s">
        <v>223</v>
      </c>
      <c r="I99" s="59">
        <v>2150</v>
      </c>
      <c r="J99" s="59">
        <v>2150</v>
      </c>
      <c r="K99" s="53">
        <v>44644</v>
      </c>
      <c r="L99" s="63" t="s">
        <v>244</v>
      </c>
      <c r="M99" s="34">
        <f t="shared" si="2"/>
        <v>0</v>
      </c>
      <c r="N99" s="34">
        <v>0</v>
      </c>
    </row>
    <row r="100" spans="1:14" ht="45" x14ac:dyDescent="0.25">
      <c r="A100" s="16">
        <v>87</v>
      </c>
      <c r="B100" s="49">
        <v>44643</v>
      </c>
      <c r="C100" s="118" t="s">
        <v>312</v>
      </c>
      <c r="D100" s="61">
        <v>44628</v>
      </c>
      <c r="E100" s="62" t="s">
        <v>313</v>
      </c>
      <c r="F100" s="49">
        <v>44624</v>
      </c>
      <c r="G100" s="58" t="s">
        <v>314</v>
      </c>
      <c r="H100" s="51" t="s">
        <v>315</v>
      </c>
      <c r="I100" s="59">
        <v>45061.3</v>
      </c>
      <c r="J100" s="59"/>
      <c r="K100" s="80" t="s">
        <v>277</v>
      </c>
      <c r="L100" s="81"/>
      <c r="M100" s="34">
        <f t="shared" si="2"/>
        <v>45061.3</v>
      </c>
      <c r="N100" s="34">
        <v>0</v>
      </c>
    </row>
    <row r="101" spans="1:14" ht="30" x14ac:dyDescent="0.25">
      <c r="A101" s="16">
        <v>88</v>
      </c>
      <c r="B101" s="49">
        <v>44643</v>
      </c>
      <c r="C101" s="55" t="s">
        <v>245</v>
      </c>
      <c r="D101" s="61">
        <v>44641</v>
      </c>
      <c r="E101" s="62" t="s">
        <v>246</v>
      </c>
      <c r="F101" s="49">
        <v>44631</v>
      </c>
      <c r="G101" s="58" t="s">
        <v>247</v>
      </c>
      <c r="H101" s="51" t="s">
        <v>248</v>
      </c>
      <c r="I101" s="59">
        <v>14490.4</v>
      </c>
      <c r="J101" s="59">
        <v>14490.4</v>
      </c>
      <c r="K101" s="89" t="s">
        <v>249</v>
      </c>
      <c r="L101" s="90"/>
      <c r="M101" s="34">
        <f t="shared" si="2"/>
        <v>0</v>
      </c>
      <c r="N101" s="34">
        <v>0</v>
      </c>
    </row>
    <row r="102" spans="1:14" ht="30" x14ac:dyDescent="0.25">
      <c r="A102" s="16">
        <v>89</v>
      </c>
      <c r="B102" s="49">
        <v>44643</v>
      </c>
      <c r="C102" s="55" t="s">
        <v>250</v>
      </c>
      <c r="D102" s="61">
        <v>44637</v>
      </c>
      <c r="E102" s="62" t="s">
        <v>251</v>
      </c>
      <c r="F102" s="49">
        <v>44634</v>
      </c>
      <c r="G102" s="58" t="s">
        <v>252</v>
      </c>
      <c r="H102" s="51" t="s">
        <v>253</v>
      </c>
      <c r="I102" s="59">
        <v>18441.04</v>
      </c>
      <c r="J102" s="59">
        <v>18441.04</v>
      </c>
      <c r="K102" s="89" t="s">
        <v>254</v>
      </c>
      <c r="L102" s="90"/>
      <c r="M102" s="34">
        <f t="shared" si="2"/>
        <v>0</v>
      </c>
      <c r="N102" s="34">
        <v>0</v>
      </c>
    </row>
    <row r="103" spans="1:14" ht="45" customHeight="1" x14ac:dyDescent="0.25">
      <c r="A103" s="16">
        <v>90</v>
      </c>
      <c r="B103" s="49">
        <v>44643</v>
      </c>
      <c r="C103" s="55" t="s">
        <v>255</v>
      </c>
      <c r="D103" s="61">
        <v>44641</v>
      </c>
      <c r="E103" s="62" t="s">
        <v>256</v>
      </c>
      <c r="F103" s="49">
        <v>44634</v>
      </c>
      <c r="G103" s="58" t="s">
        <v>257</v>
      </c>
      <c r="H103" s="51" t="s">
        <v>258</v>
      </c>
      <c r="I103" s="59">
        <v>33745.050000000003</v>
      </c>
      <c r="J103" s="59">
        <v>33745.050000000003</v>
      </c>
      <c r="K103" s="89" t="s">
        <v>259</v>
      </c>
      <c r="L103" s="90"/>
      <c r="M103" s="34">
        <f t="shared" si="2"/>
        <v>0</v>
      </c>
      <c r="N103" s="34">
        <v>0</v>
      </c>
    </row>
    <row r="104" spans="1:14" ht="63" customHeight="1" x14ac:dyDescent="0.25">
      <c r="A104" s="16">
        <v>91</v>
      </c>
      <c r="B104" s="49">
        <v>44643</v>
      </c>
      <c r="C104" s="55" t="s">
        <v>94</v>
      </c>
      <c r="D104" s="61" t="s">
        <v>260</v>
      </c>
      <c r="E104" s="62" t="s">
        <v>261</v>
      </c>
      <c r="F104" s="49"/>
      <c r="G104" s="58"/>
      <c r="H104" s="51" t="s">
        <v>262</v>
      </c>
      <c r="I104" s="59">
        <v>37452</v>
      </c>
      <c r="J104" s="59"/>
      <c r="K104" s="80" t="s">
        <v>277</v>
      </c>
      <c r="L104" s="81"/>
      <c r="M104" s="34">
        <f>I104-J104</f>
        <v>37452</v>
      </c>
      <c r="N104" s="34"/>
    </row>
    <row r="105" spans="1:14" ht="30" x14ac:dyDescent="0.25">
      <c r="A105" s="16">
        <v>92</v>
      </c>
      <c r="B105" s="49">
        <v>44645</v>
      </c>
      <c r="C105" s="55" t="s">
        <v>114</v>
      </c>
      <c r="D105" s="61">
        <v>44642</v>
      </c>
      <c r="E105" s="62" t="s">
        <v>263</v>
      </c>
      <c r="F105" s="49">
        <v>44634</v>
      </c>
      <c r="G105" s="58" t="s">
        <v>264</v>
      </c>
      <c r="H105" s="51" t="s">
        <v>265</v>
      </c>
      <c r="I105" s="59">
        <v>38676.86</v>
      </c>
      <c r="J105" s="59">
        <v>38676.86</v>
      </c>
      <c r="K105" s="89" t="s">
        <v>266</v>
      </c>
      <c r="L105" s="90"/>
      <c r="M105" s="34">
        <f t="shared" si="2"/>
        <v>0</v>
      </c>
      <c r="N105" s="34">
        <v>0</v>
      </c>
    </row>
    <row r="106" spans="1:14" ht="30" x14ac:dyDescent="0.25">
      <c r="A106" s="16">
        <v>93</v>
      </c>
      <c r="B106" s="49">
        <v>44645</v>
      </c>
      <c r="C106" s="55" t="s">
        <v>124</v>
      </c>
      <c r="D106" s="61">
        <v>44637</v>
      </c>
      <c r="E106" s="62" t="s">
        <v>267</v>
      </c>
      <c r="F106" s="49">
        <v>44634</v>
      </c>
      <c r="G106" s="58" t="s">
        <v>268</v>
      </c>
      <c r="H106" s="51" t="s">
        <v>253</v>
      </c>
      <c r="I106" s="59">
        <v>17228</v>
      </c>
      <c r="J106" s="59">
        <v>17228</v>
      </c>
      <c r="K106" s="89" t="s">
        <v>269</v>
      </c>
      <c r="L106" s="90"/>
      <c r="M106" s="34">
        <f t="shared" si="2"/>
        <v>0</v>
      </c>
      <c r="N106" s="34">
        <v>0</v>
      </c>
    </row>
    <row r="107" spans="1:14" ht="31.5" customHeight="1" x14ac:dyDescent="0.25">
      <c r="A107" s="16">
        <v>94</v>
      </c>
      <c r="B107" s="49">
        <v>44649</v>
      </c>
      <c r="C107" s="55" t="s">
        <v>270</v>
      </c>
      <c r="D107" s="61">
        <v>44638</v>
      </c>
      <c r="E107" s="62" t="s">
        <v>271</v>
      </c>
      <c r="F107" s="49"/>
      <c r="G107" s="58"/>
      <c r="H107" s="51" t="s">
        <v>272</v>
      </c>
      <c r="I107" s="59">
        <v>309894.38</v>
      </c>
      <c r="J107" s="59">
        <v>309894.38</v>
      </c>
      <c r="K107" s="89" t="s">
        <v>273</v>
      </c>
      <c r="L107" s="90"/>
      <c r="M107" s="34">
        <f t="shared" si="2"/>
        <v>0</v>
      </c>
      <c r="N107" s="34">
        <v>0</v>
      </c>
    </row>
    <row r="108" spans="1:14" ht="45" x14ac:dyDescent="0.25">
      <c r="A108" s="16">
        <v>95</v>
      </c>
      <c r="B108" s="49">
        <v>44649</v>
      </c>
      <c r="C108" s="55" t="s">
        <v>274</v>
      </c>
      <c r="D108" s="61">
        <v>44648</v>
      </c>
      <c r="E108" s="57" t="s">
        <v>275</v>
      </c>
      <c r="F108" s="49"/>
      <c r="G108" s="58"/>
      <c r="H108" s="51" t="s">
        <v>276</v>
      </c>
      <c r="I108" s="59">
        <v>307005.5</v>
      </c>
      <c r="J108" s="59"/>
      <c r="K108" s="80" t="s">
        <v>277</v>
      </c>
      <c r="L108" s="81"/>
      <c r="M108" s="34">
        <f t="shared" si="2"/>
        <v>307005.5</v>
      </c>
      <c r="N108" s="34">
        <v>0</v>
      </c>
    </row>
    <row r="109" spans="1:14" ht="30" x14ac:dyDescent="0.25">
      <c r="A109" s="16">
        <v>96</v>
      </c>
      <c r="B109" s="49">
        <v>44649</v>
      </c>
      <c r="C109" s="55" t="s">
        <v>278</v>
      </c>
      <c r="D109" s="61">
        <v>44645</v>
      </c>
      <c r="E109" s="62" t="s">
        <v>279</v>
      </c>
      <c r="F109" s="49">
        <v>44634</v>
      </c>
      <c r="G109" s="58" t="s">
        <v>280</v>
      </c>
      <c r="H109" s="51" t="s">
        <v>281</v>
      </c>
      <c r="I109" s="59">
        <v>25381.8</v>
      </c>
      <c r="J109" s="59"/>
      <c r="K109" s="80" t="s">
        <v>277</v>
      </c>
      <c r="L109" s="81"/>
      <c r="M109" s="34">
        <f t="shared" si="2"/>
        <v>25381.8</v>
      </c>
      <c r="N109" s="34">
        <v>0</v>
      </c>
    </row>
    <row r="110" spans="1:14" ht="45" x14ac:dyDescent="0.25">
      <c r="A110" s="16">
        <v>97</v>
      </c>
      <c r="B110" s="49">
        <v>44651</v>
      </c>
      <c r="C110" s="55" t="s">
        <v>282</v>
      </c>
      <c r="D110" s="61">
        <v>44649</v>
      </c>
      <c r="E110" s="62" t="s">
        <v>283</v>
      </c>
      <c r="F110" s="49">
        <v>44620</v>
      </c>
      <c r="G110" s="58" t="s">
        <v>284</v>
      </c>
      <c r="H110" s="51" t="s">
        <v>285</v>
      </c>
      <c r="I110" s="59">
        <v>1050000</v>
      </c>
      <c r="J110" s="59"/>
      <c r="K110" s="91" t="s">
        <v>277</v>
      </c>
      <c r="L110" s="92"/>
      <c r="M110" s="34">
        <v>370572.02</v>
      </c>
      <c r="N110" s="34">
        <f>I110-M110</f>
        <v>679427.98</v>
      </c>
    </row>
    <row r="111" spans="1:14" ht="30" x14ac:dyDescent="0.25">
      <c r="A111" s="16">
        <v>98</v>
      </c>
      <c r="B111" s="49">
        <v>44651</v>
      </c>
      <c r="C111" s="55" t="s">
        <v>286</v>
      </c>
      <c r="D111" s="61">
        <v>44650</v>
      </c>
      <c r="E111" s="62" t="s">
        <v>287</v>
      </c>
      <c r="F111" s="49">
        <v>44645</v>
      </c>
      <c r="G111" s="58" t="s">
        <v>288</v>
      </c>
      <c r="H111" s="51" t="s">
        <v>289</v>
      </c>
      <c r="I111" s="59">
        <v>126163.63</v>
      </c>
      <c r="J111" s="59"/>
      <c r="K111" s="80" t="s">
        <v>277</v>
      </c>
      <c r="L111" s="81"/>
      <c r="M111" s="34">
        <f t="shared" si="2"/>
        <v>126163.63</v>
      </c>
      <c r="N111" s="34">
        <v>0</v>
      </c>
    </row>
    <row r="112" spans="1:14" ht="45" x14ac:dyDescent="0.25">
      <c r="A112" s="16">
        <v>99</v>
      </c>
      <c r="B112" s="49">
        <v>44651</v>
      </c>
      <c r="C112" s="55" t="s">
        <v>290</v>
      </c>
      <c r="D112" s="61">
        <v>44649</v>
      </c>
      <c r="E112" s="62" t="s">
        <v>291</v>
      </c>
      <c r="F112" s="49">
        <v>44634</v>
      </c>
      <c r="G112" s="58" t="s">
        <v>292</v>
      </c>
      <c r="H112" s="51" t="s">
        <v>293</v>
      </c>
      <c r="I112" s="59">
        <v>20437.599999999999</v>
      </c>
      <c r="J112" s="59"/>
      <c r="K112" s="80" t="s">
        <v>277</v>
      </c>
      <c r="L112" s="81"/>
      <c r="M112" s="34">
        <f t="shared" si="2"/>
        <v>20437.599999999999</v>
      </c>
      <c r="N112" s="34">
        <v>0</v>
      </c>
    </row>
    <row r="113" spans="1:14" ht="30" x14ac:dyDescent="0.25">
      <c r="A113" s="16">
        <v>100</v>
      </c>
      <c r="B113" s="49">
        <v>44651</v>
      </c>
      <c r="C113" s="55" t="s">
        <v>294</v>
      </c>
      <c r="D113" s="61">
        <v>44651</v>
      </c>
      <c r="E113" s="62" t="s">
        <v>295</v>
      </c>
      <c r="F113" s="49">
        <v>44645</v>
      </c>
      <c r="G113" s="58" t="s">
        <v>296</v>
      </c>
      <c r="H113" s="51" t="s">
        <v>297</v>
      </c>
      <c r="I113" s="59">
        <v>10503.2</v>
      </c>
      <c r="J113" s="59"/>
      <c r="K113" s="80" t="s">
        <v>277</v>
      </c>
      <c r="L113" s="81"/>
      <c r="M113" s="34">
        <f t="shared" si="2"/>
        <v>10503.2</v>
      </c>
      <c r="N113" s="34">
        <v>0</v>
      </c>
    </row>
    <row r="114" spans="1:14" ht="45" x14ac:dyDescent="0.25">
      <c r="A114" s="16">
        <v>101</v>
      </c>
      <c r="B114" s="49">
        <v>44651</v>
      </c>
      <c r="C114" s="55" t="s">
        <v>298</v>
      </c>
      <c r="D114" s="61">
        <v>44651</v>
      </c>
      <c r="E114" s="62" t="s">
        <v>299</v>
      </c>
      <c r="F114" s="49">
        <v>44645</v>
      </c>
      <c r="G114" s="58" t="s">
        <v>300</v>
      </c>
      <c r="H114" s="51" t="s">
        <v>301</v>
      </c>
      <c r="I114" s="59">
        <v>84137.5</v>
      </c>
      <c r="J114" s="59"/>
      <c r="K114" s="80" t="s">
        <v>277</v>
      </c>
      <c r="L114" s="81"/>
      <c r="M114" s="34">
        <f t="shared" si="2"/>
        <v>84137.5</v>
      </c>
      <c r="N114" s="34">
        <v>0</v>
      </c>
    </row>
    <row r="115" spans="1:14" x14ac:dyDescent="0.25">
      <c r="A115" s="16"/>
      <c r="B115" s="49"/>
      <c r="C115" s="55"/>
      <c r="D115" s="61"/>
      <c r="E115" s="62"/>
      <c r="F115" s="49"/>
      <c r="G115" s="50"/>
      <c r="H115" s="51"/>
      <c r="I115" s="64">
        <f>SUM(I13:I114)</f>
        <v>10572350.290000001</v>
      </c>
      <c r="J115" s="64">
        <f>SUM(J13:J114)</f>
        <v>6531353</v>
      </c>
      <c r="K115" s="64"/>
      <c r="L115" s="64">
        <f>SUM(L13:L114)</f>
        <v>0</v>
      </c>
      <c r="M115" s="64">
        <f>SUM(M13:M114)</f>
        <v>1667569.3300000003</v>
      </c>
      <c r="N115" s="64">
        <f>SUM(N13:N114)</f>
        <v>2373427.96</v>
      </c>
    </row>
    <row r="116" spans="1:14" x14ac:dyDescent="0.25">
      <c r="C116" s="65"/>
      <c r="D116" s="66"/>
      <c r="E116" s="67"/>
      <c r="F116" s="2"/>
      <c r="G116" s="68"/>
      <c r="H116" s="69"/>
      <c r="I116" s="70"/>
      <c r="J116" s="70"/>
      <c r="K116" s="82" t="s">
        <v>302</v>
      </c>
      <c r="L116" s="82"/>
      <c r="M116" s="71">
        <v>1667569.33</v>
      </c>
      <c r="N116" s="72"/>
    </row>
    <row r="117" spans="1:14" x14ac:dyDescent="0.25">
      <c r="C117" s="65"/>
      <c r="D117" s="66"/>
      <c r="E117" s="67"/>
      <c r="F117" s="2"/>
      <c r="G117" s="68"/>
      <c r="H117" s="69"/>
      <c r="I117" s="70"/>
      <c r="J117" s="70"/>
      <c r="K117" s="86"/>
      <c r="L117" s="86"/>
      <c r="M117" s="72">
        <f>M115-M116</f>
        <v>0</v>
      </c>
      <c r="N117" s="72"/>
    </row>
    <row r="118" spans="1:14" x14ac:dyDescent="0.25">
      <c r="C118" s="65"/>
      <c r="D118" s="66"/>
      <c r="E118" s="67"/>
      <c r="F118" s="2"/>
      <c r="G118" s="68"/>
      <c r="H118" s="69"/>
      <c r="I118" s="70"/>
      <c r="J118" s="70"/>
      <c r="K118" s="73"/>
      <c r="L118" s="73"/>
      <c r="M118" s="72"/>
      <c r="N118" s="72"/>
    </row>
    <row r="119" spans="1:14" x14ac:dyDescent="0.25">
      <c r="C119" s="65"/>
      <c r="D119" s="66"/>
      <c r="E119" s="67"/>
      <c r="F119" s="2"/>
      <c r="G119" s="68"/>
      <c r="H119" s="69"/>
      <c r="I119" s="70"/>
      <c r="J119" s="70"/>
      <c r="K119" s="73"/>
      <c r="L119" s="73"/>
      <c r="M119" s="72"/>
      <c r="N119" s="72"/>
    </row>
    <row r="120" spans="1:14" x14ac:dyDescent="0.25">
      <c r="D120" s="36"/>
      <c r="E120" s="36"/>
      <c r="F120" s="36"/>
    </row>
    <row r="121" spans="1:14" ht="20.25" x14ac:dyDescent="0.3">
      <c r="D121" s="75"/>
      <c r="E121" s="75"/>
      <c r="F121" s="75"/>
    </row>
    <row r="122" spans="1:14" ht="21" customHeight="1" x14ac:dyDescent="0.25">
      <c r="C122" s="76" t="s">
        <v>303</v>
      </c>
      <c r="D122" s="83" t="s">
        <v>304</v>
      </c>
      <c r="E122" s="83"/>
      <c r="F122" s="83"/>
      <c r="G122" s="83"/>
      <c r="H122" s="76" t="s">
        <v>305</v>
      </c>
    </row>
    <row r="123" spans="1:14" ht="15.75" x14ac:dyDescent="0.25">
      <c r="C123" s="77" t="s">
        <v>306</v>
      </c>
      <c r="D123" s="84" t="s">
        <v>307</v>
      </c>
      <c r="E123" s="84"/>
      <c r="F123" s="84"/>
      <c r="G123" s="84"/>
      <c r="H123" s="78" t="s">
        <v>308</v>
      </c>
    </row>
    <row r="124" spans="1:14" ht="15.75" customHeight="1" x14ac:dyDescent="0.25">
      <c r="C124" s="79" t="s">
        <v>309</v>
      </c>
      <c r="D124" s="85" t="s">
        <v>310</v>
      </c>
      <c r="E124" s="85"/>
      <c r="F124" s="85"/>
      <c r="G124" s="85"/>
      <c r="H124" s="79" t="s">
        <v>311</v>
      </c>
    </row>
  </sheetData>
  <protectedRanges>
    <protectedRange sqref="H122" name="Rango1_3_6_1_1"/>
    <protectedRange sqref="C122" name="Rango1_4_6_1_1"/>
  </protectedRanges>
  <mergeCells count="44">
    <mergeCell ref="A19:A20"/>
    <mergeCell ref="B19:B20"/>
    <mergeCell ref="C19:C20"/>
    <mergeCell ref="D19:D20"/>
    <mergeCell ref="E19:E20"/>
    <mergeCell ref="F19:F20"/>
    <mergeCell ref="G19:G20"/>
    <mergeCell ref="H19:H20"/>
    <mergeCell ref="E10:I10"/>
    <mergeCell ref="E11:I11"/>
    <mergeCell ref="K39:L39"/>
    <mergeCell ref="I19:I20"/>
    <mergeCell ref="J19:J20"/>
    <mergeCell ref="K19:K20"/>
    <mergeCell ref="L19:L20"/>
    <mergeCell ref="O19:O20"/>
    <mergeCell ref="K21:L21"/>
    <mergeCell ref="K22:L22"/>
    <mergeCell ref="K23:L23"/>
    <mergeCell ref="K26:L26"/>
    <mergeCell ref="M19:M20"/>
    <mergeCell ref="N19:N20"/>
    <mergeCell ref="K111:L111"/>
    <mergeCell ref="K40:L40"/>
    <mergeCell ref="K41:L41"/>
    <mergeCell ref="K101:L101"/>
    <mergeCell ref="K102:L102"/>
    <mergeCell ref="K103:L103"/>
    <mergeCell ref="K105:L105"/>
    <mergeCell ref="K106:L106"/>
    <mergeCell ref="K107:L107"/>
    <mergeCell ref="K108:L108"/>
    <mergeCell ref="K109:L109"/>
    <mergeCell ref="K110:L110"/>
    <mergeCell ref="K104:L104"/>
    <mergeCell ref="K100:L100"/>
    <mergeCell ref="K112:L112"/>
    <mergeCell ref="K116:L116"/>
    <mergeCell ref="D122:G122"/>
    <mergeCell ref="D123:G123"/>
    <mergeCell ref="D124:G124"/>
    <mergeCell ref="K117:L117"/>
    <mergeCell ref="K113:L113"/>
    <mergeCell ref="K114:L114"/>
  </mergeCells>
  <printOptions horizontalCentered="1"/>
  <pageMargins left="0" right="0" top="0" bottom="0" header="0.31496062992125984" footer="0.31496062992125984"/>
  <pageSetup scale="54"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REG. Y PAGO PROVEEDORES</vt:lpstr>
      <vt:lpstr>'REG. Y PAGO PROVEEDORES'!Área_de_impresión</vt:lpstr>
      <vt:lpstr>'REG. Y PAGO PROVEEDORES'!Títulos_a_imprimir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Francisca Thomas</dc:creator>
  <cp:lastModifiedBy>Sonia Francisca Thomas</cp:lastModifiedBy>
  <cp:lastPrinted>2022-04-06T16:40:35Z</cp:lastPrinted>
  <dcterms:created xsi:type="dcterms:W3CDTF">2022-04-06T12:48:52Z</dcterms:created>
  <dcterms:modified xsi:type="dcterms:W3CDTF">2022-04-06T16:43:13Z</dcterms:modified>
</cp:coreProperties>
</file>