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AGOSTO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F14" i="1"/>
  <c r="F55" i="1" l="1"/>
  <c r="F33" i="1"/>
  <c r="F53" i="1"/>
  <c r="F25" i="1"/>
  <c r="F95" i="1" l="1"/>
  <c r="F155" i="1" l="1"/>
  <c r="F128" i="1" l="1"/>
  <c r="F178" i="1" l="1"/>
  <c r="F176" i="1"/>
  <c r="F173" i="1"/>
  <c r="F168" i="1"/>
  <c r="F166" i="1"/>
  <c r="F162" i="1"/>
  <c r="F115" i="1"/>
  <c r="F112" i="1"/>
  <c r="F110" i="1"/>
  <c r="F106" i="1"/>
  <c r="F102" i="1"/>
  <c r="F99" i="1"/>
  <c r="F77" i="1"/>
  <c r="F68" i="1"/>
  <c r="F63" i="1"/>
  <c r="F59" i="1"/>
  <c r="F49" i="1"/>
  <c r="F43" i="1"/>
  <c r="F35" i="1"/>
  <c r="F154" i="1" l="1"/>
  <c r="F42" i="1"/>
  <c r="F98" i="1"/>
  <c r="F13" i="1"/>
  <c r="F12" i="1" l="1"/>
  <c r="F180" i="1" s="1"/>
</calcChain>
</file>

<file path=xl/sharedStrings.xml><?xml version="1.0" encoding="utf-8"?>
<sst xmlns="http://schemas.openxmlformats.org/spreadsheetml/2006/main" count="316" uniqueCount="291">
  <si>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</si>
  <si>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</si>
  <si>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</si>
  <si>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</si>
  <si>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</si>
  <si>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</si>
  <si>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</si>
  <si>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</si>
  <si>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</si>
  <si>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</si>
  <si>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</si>
  <si>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</si>
  <si>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</si>
  <si>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</si>
  <si>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</si>
  <si>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</si>
  <si>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</si>
  <si>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</si>
  <si>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</si>
  <si>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</si>
  <si>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</si>
  <si>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</si>
  <si>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</si>
  <si>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</si>
  <si>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</si>
  <si>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</si>
  <si>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</si>
  <si>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</si>
  <si>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</si>
  <si>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</si>
  <si>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</si>
  <si>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</si>
  <si>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</si>
  <si>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</si>
  <si>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</si>
  <si>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</si>
  <si>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</si>
  <si>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</si>
  <si>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</si>
  <si>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</si>
  <si>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</si>
  <si>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</si>
  <si>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</si>
  <si>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</si>
  <si>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</si>
  <si>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</si>
  <si>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</si>
  <si>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</si>
  <si>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</si>
  <si>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</si>
  <si>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</si>
  <si>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</si>
  <si>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</si>
  <si>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</si>
  <si>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</si>
  <si>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</si>
  <si>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</si>
  <si>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</si>
  <si>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</si>
  <si>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</si>
  <si>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</si>
  <si>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</si>
  <si>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</si>
  <si>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</si>
  <si>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</si>
  <si>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</si>
  <si>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</si>
  <si>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</si>
  <si>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</si>
  <si>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</si>
  <si>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</si>
  <si>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</si>
  <si>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</si>
  <si>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</si>
  <si>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</si>
  <si>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</si>
  <si>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</si>
  <si>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</si>
  <si>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</si>
  <si>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</si>
  <si>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</si>
  <si>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</si>
  <si>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</si>
  <si>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</si>
  <si>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</si>
  <si>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</si>
  <si>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</si>
  <si>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</si>
  <si>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</si>
  <si>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</si>
  <si>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</si>
  <si>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</si>
  <si>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</si>
  <si>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</si>
  <si>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</si>
  <si>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</si>
  <si>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</si>
  <si>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</si>
  <si>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</si>
  <si>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</si>
  <si>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</si>
  <si>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</si>
  <si>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</si>
  <si>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</si>
  <si>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</si>
  <si>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</si>
  <si>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</si>
  <si>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</si>
  <si>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</si>
  <si>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</si>
  <si>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</si>
  <si>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</si>
  <si>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</si>
  <si>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</si>
  <si>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</si>
  <si>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</si>
  <si>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</si>
  <si>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</si>
  <si>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</si>
  <si>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</si>
  <si>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</si>
  <si>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</si>
  <si>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</si>
  <si>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</si>
  <si>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</si>
  <si>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</si>
  <si>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</si>
  <si>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</si>
  <si>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</si>
  <si>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</si>
  <si>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</si>
  <si>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</si>
  <si>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</si>
  <si>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</si>
  <si>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</si>
  <si>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</si>
  <si>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</si>
  <si>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</si>
  <si>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</si>
  <si>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</si>
  <si>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</si>
  <si>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</si>
  <si>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</si>
  <si>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</si>
  <si>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</si>
  <si>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</si>
  <si>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</si>
  <si>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</si>
  <si>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</si>
  <si>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</si>
  <si>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</si>
  <si>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</si>
  <si>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</si>
  <si>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</si>
  <si>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</si>
  <si>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</si>
  <si>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</si>
  <si>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</si>
  <si>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</si>
  <si>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</si>
  <si>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</si>
  <si>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</si>
  <si>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</si>
  <si>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</si>
  <si>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</si>
  <si>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</si>
  <si>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</si>
  <si>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</si>
  <si>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</si>
  <si>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</si>
  <si>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</si>
  <si>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</si>
  <si>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</si>
  <si>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</si>
  <si>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</si>
  <si>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</si>
  <si>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</si>
  <si>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</si>
  <si>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</si>
  <si>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</si>
  <si>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</si>
  <si>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</si>
  <si>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</si>
  <si>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</si>
  <si>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</si>
  <si>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</si>
  <si>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</si>
  <si>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</si>
  <si>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</si>
  <si>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</si>
  <si>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</si>
  <si>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</si>
  <si>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</si>
  <si>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</si>
  <si>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</si>
  <si>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</si>
  <si>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</si>
  <si>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</si>
  <si>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</si>
  <si>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</si>
  <si>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</si>
  <si>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</si>
  <si>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</si>
  <si>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</si>
  <si>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</si>
  <si>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</si>
  <si>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</si>
  <si>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</si>
  <si>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</si>
  <si>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</si>
  <si>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</si>
  <si>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</si>
  <si>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</si>
  <si>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</si>
  <si>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</si>
  <si>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</si>
  <si>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</si>
  <si>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</si>
  <si>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</si>
  <si>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</si>
  <si>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</si>
  <si>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</si>
  <si>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</si>
  <si>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</si>
  <si>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</si>
  <si>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</si>
  <si>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</si>
  <si>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</si>
  <si>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</si>
  <si>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</si>
  <si>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</si>
  <si>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</si>
  <si>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</si>
  <si>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</si>
  <si>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</si>
  <si>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</si>
  <si>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</si>
  <si>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</si>
  <si>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</si>
  <si>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</si>
  <si>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</si>
  <si>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</si>
  <si>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</si>
  <si>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</si>
  <si>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</si>
  <si>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</si>
  <si>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</si>
  <si>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</si>
  <si>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</si>
  <si>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</si>
  <si>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</si>
  <si>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</si>
  <si>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</si>
  <si>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</si>
  <si>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</si>
  <si>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</si>
  <si>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</si>
  <si>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</si>
  <si>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</si>
  <si>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</si>
  <si>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</si>
  <si>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</si>
  <si>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</si>
  <si>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</si>
  <si>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</si>
  <si>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</si>
  <si>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</si>
  <si>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</si>
  <si>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</si>
  <si>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</si>
  <si>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</si>
  <si>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</si>
  <si>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</si>
  <si>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</si>
  <si>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</si>
  <si>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</si>
  <si>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</si>
  <si>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</si>
  <si>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</si>
  <si>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</si>
  <si>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</si>
  <si>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</si>
  <si>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</si>
  <si>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</si>
  <si>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</si>
  <si>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</si>
  <si>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</si>
  <si>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</si>
  <si>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</si>
  <si>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Agosto</t>
  </si>
  <si>
    <t>Fior D'aliza del M. Vásquez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</si>
</sst>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8" fillId="3" borderId="0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topLeftCell="A178" workbookViewId="0">
      <selection activeCell="D197" sqref="D197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7" ht="27" x14ac:dyDescent="0.35">
      <c r="A4" s="44" t="s">
        <v>0</v>
      </c>
      <c r="B4" s="44"/>
      <c r="C4" s="44"/>
      <c r="D4" s="44"/>
      <c r="E4" s="44"/>
      <c r="F4" s="44"/>
    </row>
    <row r="5" spans="1:7" ht="21" customHeight="1" x14ac:dyDescent="0.25">
      <c r="A5" s="45" t="s">
        <v>1</v>
      </c>
      <c r="B5" s="45"/>
      <c r="C5" s="45"/>
      <c r="D5" s="45"/>
      <c r="E5" s="45"/>
      <c r="F5" s="45"/>
    </row>
    <row r="6" spans="1:7" ht="15.75" x14ac:dyDescent="0.25">
      <c r="A6" s="46">
        <v>2022</v>
      </c>
      <c r="B6" s="46"/>
      <c r="C6" s="46"/>
      <c r="D6" s="46"/>
      <c r="E6" s="46"/>
      <c r="F6" s="46"/>
    </row>
    <row r="7" spans="1:7" ht="15.75" customHeight="1" x14ac:dyDescent="0.25">
      <c r="A7" s="47" t="s">
        <v>2</v>
      </c>
      <c r="B7" s="47"/>
      <c r="C7" s="47"/>
      <c r="D7" s="47"/>
      <c r="E7" s="47"/>
      <c r="F7" s="47"/>
    </row>
    <row r="8" spans="1:7" ht="15.75" x14ac:dyDescent="0.25">
      <c r="A8" s="47" t="s">
        <v>3</v>
      </c>
      <c r="B8" s="47"/>
      <c r="C8" s="47"/>
      <c r="D8" s="47"/>
      <c r="E8" s="47"/>
      <c r="F8" s="47"/>
    </row>
    <row r="10" spans="1:7" ht="15.75" x14ac:dyDescent="0.25">
      <c r="A10" s="48" t="s">
        <v>4</v>
      </c>
      <c r="B10" s="49"/>
      <c r="C10" s="49"/>
      <c r="D10" s="49"/>
      <c r="E10" s="50"/>
      <c r="F10" s="26" t="s">
        <v>5</v>
      </c>
    </row>
    <row r="11" spans="1:7" ht="15.75" x14ac:dyDescent="0.25">
      <c r="A11" s="51"/>
      <c r="B11" s="52"/>
      <c r="C11" s="52"/>
      <c r="D11" s="52"/>
      <c r="E11" s="53"/>
      <c r="F11" s="27" t="s">
        <v>289</v>
      </c>
    </row>
    <row r="12" spans="1:7" x14ac:dyDescent="0.25">
      <c r="A12" s="54" t="s">
        <v>6</v>
      </c>
      <c r="B12" s="55"/>
      <c r="C12" s="55"/>
      <c r="D12" s="55"/>
      <c r="E12" s="55"/>
      <c r="F12" s="28">
        <f>+F13+F42+F98+F154</f>
        <v>33587194.560000002</v>
      </c>
    </row>
    <row r="13" spans="1:7" x14ac:dyDescent="0.25">
      <c r="A13" s="56" t="s">
        <v>7</v>
      </c>
      <c r="B13" s="57"/>
      <c r="C13" s="57"/>
      <c r="D13" s="57"/>
      <c r="E13" s="57"/>
      <c r="F13" s="29">
        <f>+F14+F25+F33+F35</f>
        <v>25143058.789999999</v>
      </c>
      <c r="G13" s="23"/>
    </row>
    <row r="14" spans="1:7" x14ac:dyDescent="0.25">
      <c r="A14" s="58" t="s">
        <v>8</v>
      </c>
      <c r="B14" s="43"/>
      <c r="C14" s="43"/>
      <c r="D14" s="43"/>
      <c r="E14" s="43"/>
      <c r="F14" s="28">
        <f>+F15+F16+F17+F18+F20+F21+F22+F23+F24+F19</f>
        <v>21360525.879999999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30">
        <v>12993623</v>
      </c>
    </row>
    <row r="16" spans="1:7" x14ac:dyDescent="0.25">
      <c r="A16" s="1"/>
      <c r="B16" s="2"/>
      <c r="C16" s="2"/>
      <c r="D16" s="2" t="s">
        <v>284</v>
      </c>
      <c r="E16" s="3" t="s">
        <v>285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7796902.8799999999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30">
        <v>420000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30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30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30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30">
        <v>0</v>
      </c>
    </row>
    <row r="24" spans="1:6" x14ac:dyDescent="0.25">
      <c r="A24" s="1"/>
      <c r="B24" s="2"/>
      <c r="C24" s="2"/>
      <c r="D24" s="2" t="s">
        <v>23</v>
      </c>
      <c r="E24" s="3" t="s">
        <v>24</v>
      </c>
      <c r="F24" s="30">
        <v>0</v>
      </c>
    </row>
    <row r="25" spans="1:6" x14ac:dyDescent="0.25">
      <c r="A25" s="24"/>
      <c r="B25" s="25"/>
      <c r="C25" s="43" t="s">
        <v>25</v>
      </c>
      <c r="D25" s="43"/>
      <c r="E25" s="43"/>
      <c r="F25" s="28">
        <f>+F27+F26+F28+F29+F30+F31+F32</f>
        <v>583000</v>
      </c>
    </row>
    <row r="26" spans="1:6" x14ac:dyDescent="0.25">
      <c r="A26" s="41"/>
      <c r="B26" s="42"/>
      <c r="C26" s="40"/>
      <c r="D26" s="2" t="s">
        <v>286</v>
      </c>
      <c r="E26" s="3" t="s">
        <v>287</v>
      </c>
      <c r="F26" s="30">
        <v>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30">
        <v>410000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30">
        <v>173000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30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30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30">
        <v>0</v>
      </c>
    </row>
    <row r="32" spans="1:6" x14ac:dyDescent="0.25">
      <c r="A32" s="1"/>
      <c r="B32" s="2"/>
      <c r="C32" s="2"/>
      <c r="D32" s="2" t="s">
        <v>36</v>
      </c>
      <c r="E32" s="3" t="s">
        <v>37</v>
      </c>
      <c r="F32" s="30">
        <v>0</v>
      </c>
    </row>
    <row r="33" spans="1:6" x14ac:dyDescent="0.25">
      <c r="A33" s="24"/>
      <c r="B33" s="25"/>
      <c r="C33" s="43" t="s">
        <v>38</v>
      </c>
      <c r="D33" s="43"/>
      <c r="E33" s="43"/>
      <c r="F33" s="28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30">
        <v>0</v>
      </c>
    </row>
    <row r="35" spans="1:6" x14ac:dyDescent="0.25">
      <c r="A35" s="1"/>
      <c r="B35" s="2"/>
      <c r="C35" s="43" t="s">
        <v>41</v>
      </c>
      <c r="D35" s="43"/>
      <c r="E35" s="43"/>
      <c r="F35" s="28">
        <f>+F36+F37+F38+F39+F40+F41</f>
        <v>3199532.91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30">
        <v>1459981.51</v>
      </c>
    </row>
    <row r="37" spans="1:6" x14ac:dyDescent="0.25">
      <c r="A37" s="1"/>
      <c r="B37" s="2"/>
      <c r="C37" s="2"/>
      <c r="D37" s="2" t="s">
        <v>42</v>
      </c>
      <c r="E37" s="3" t="s">
        <v>43</v>
      </c>
      <c r="F37" s="30">
        <v>29778</v>
      </c>
    </row>
    <row r="38" spans="1:6" x14ac:dyDescent="0.25">
      <c r="A38" s="1"/>
      <c r="B38" s="2"/>
      <c r="C38" s="2"/>
      <c r="D38" s="2" t="s">
        <v>44</v>
      </c>
      <c r="E38" s="3" t="s">
        <v>45</v>
      </c>
      <c r="F38" s="30">
        <v>1481459.24</v>
      </c>
    </row>
    <row r="39" spans="1:6" x14ac:dyDescent="0.25">
      <c r="A39" s="1"/>
      <c r="B39" s="2"/>
      <c r="C39" s="2"/>
      <c r="D39" s="2" t="s">
        <v>44</v>
      </c>
      <c r="E39" s="3" t="s">
        <v>45</v>
      </c>
      <c r="F39" s="30">
        <v>29820</v>
      </c>
    </row>
    <row r="40" spans="1:6" x14ac:dyDescent="0.25">
      <c r="A40" s="1"/>
      <c r="B40" s="2"/>
      <c r="C40" s="2"/>
      <c r="D40" s="2" t="s">
        <v>46</v>
      </c>
      <c r="E40" s="3" t="s">
        <v>47</v>
      </c>
      <c r="F40" s="30">
        <v>193874.16</v>
      </c>
    </row>
    <row r="41" spans="1:6" x14ac:dyDescent="0.25">
      <c r="A41" s="1"/>
      <c r="B41" s="2"/>
      <c r="C41" s="2"/>
      <c r="D41" s="2" t="s">
        <v>46</v>
      </c>
      <c r="E41" s="3" t="s">
        <v>47</v>
      </c>
      <c r="F41" s="30">
        <v>4620</v>
      </c>
    </row>
    <row r="42" spans="1:6" x14ac:dyDescent="0.25">
      <c r="A42" s="56" t="s">
        <v>48</v>
      </c>
      <c r="B42" s="57"/>
      <c r="C42" s="57"/>
      <c r="D42" s="57"/>
      <c r="E42" s="57"/>
      <c r="F42" s="29">
        <f>+F43+F49+F53+F55+F59+F63+F68+F77+F95</f>
        <v>3523957.38</v>
      </c>
    </row>
    <row r="43" spans="1:6" x14ac:dyDescent="0.25">
      <c r="A43" s="24"/>
      <c r="B43" s="25"/>
      <c r="C43" s="43" t="s">
        <v>49</v>
      </c>
      <c r="D43" s="43"/>
      <c r="E43" s="43"/>
      <c r="F43" s="28">
        <f>+F44+F45+F46+F47+F48</f>
        <v>1203572.23</v>
      </c>
    </row>
    <row r="44" spans="1:6" x14ac:dyDescent="0.25">
      <c r="A44" s="1"/>
      <c r="B44" s="2"/>
      <c r="C44" s="4"/>
      <c r="D44" s="2" t="s">
        <v>50</v>
      </c>
      <c r="E44" s="3" t="s">
        <v>51</v>
      </c>
      <c r="F44" s="30">
        <v>0</v>
      </c>
    </row>
    <row r="45" spans="1:6" x14ac:dyDescent="0.25">
      <c r="A45" s="1"/>
      <c r="B45" s="2"/>
      <c r="C45" s="2"/>
      <c r="D45" s="2" t="s">
        <v>52</v>
      </c>
      <c r="E45" s="3" t="s">
        <v>53</v>
      </c>
      <c r="F45" s="30">
        <v>122860.71</v>
      </c>
    </row>
    <row r="46" spans="1:6" x14ac:dyDescent="0.25">
      <c r="A46" s="1"/>
      <c r="B46" s="2"/>
      <c r="C46" s="2"/>
      <c r="D46" s="2" t="s">
        <v>54</v>
      </c>
      <c r="E46" s="3" t="s">
        <v>55</v>
      </c>
      <c r="F46" s="30">
        <v>0</v>
      </c>
    </row>
    <row r="47" spans="1:6" x14ac:dyDescent="0.25">
      <c r="A47" s="1"/>
      <c r="B47" s="2"/>
      <c r="C47" s="2"/>
      <c r="D47" s="2" t="s">
        <v>56</v>
      </c>
      <c r="E47" s="3" t="s">
        <v>57</v>
      </c>
      <c r="F47" s="30">
        <v>233528.54</v>
      </c>
    </row>
    <row r="48" spans="1:6" s="5" customFormat="1" x14ac:dyDescent="0.25">
      <c r="A48" s="1"/>
      <c r="B48" s="2"/>
      <c r="C48" s="2"/>
      <c r="D48" s="2" t="s">
        <v>58</v>
      </c>
      <c r="E48" s="3" t="s">
        <v>59</v>
      </c>
      <c r="F48" s="30">
        <v>847182.98</v>
      </c>
    </row>
    <row r="49" spans="1:6" x14ac:dyDescent="0.25">
      <c r="A49" s="24"/>
      <c r="B49" s="25"/>
      <c r="C49" s="43" t="s">
        <v>60</v>
      </c>
      <c r="D49" s="43"/>
      <c r="E49" s="43"/>
      <c r="F49" s="28">
        <f>+F50+F52+F51</f>
        <v>108977.24</v>
      </c>
    </row>
    <row r="50" spans="1:6" x14ac:dyDescent="0.25">
      <c r="A50" s="1"/>
      <c r="B50" s="2"/>
      <c r="C50" s="2"/>
      <c r="D50" s="2" t="s">
        <v>61</v>
      </c>
      <c r="E50" s="3" t="s">
        <v>62</v>
      </c>
      <c r="F50" s="30">
        <v>100953.24</v>
      </c>
    </row>
    <row r="51" spans="1:6" x14ac:dyDescent="0.25">
      <c r="A51" s="1"/>
      <c r="B51" s="2"/>
      <c r="C51" s="2"/>
      <c r="D51" s="2" t="s">
        <v>63</v>
      </c>
      <c r="E51" s="3" t="s">
        <v>64</v>
      </c>
      <c r="F51" s="30">
        <v>0</v>
      </c>
    </row>
    <row r="52" spans="1:6" s="5" customFormat="1" x14ac:dyDescent="0.25">
      <c r="A52" s="1"/>
      <c r="B52" s="2"/>
      <c r="C52" s="2"/>
      <c r="D52" s="2" t="s">
        <v>63</v>
      </c>
      <c r="E52" s="3" t="s">
        <v>64</v>
      </c>
      <c r="F52" s="30">
        <v>8024</v>
      </c>
    </row>
    <row r="53" spans="1:6" x14ac:dyDescent="0.25">
      <c r="A53" s="24"/>
      <c r="B53" s="25"/>
      <c r="C53" s="43" t="s">
        <v>65</v>
      </c>
      <c r="D53" s="43"/>
      <c r="E53" s="43"/>
      <c r="F53" s="28">
        <f>+F54</f>
        <v>0</v>
      </c>
    </row>
    <row r="54" spans="1:6" x14ac:dyDescent="0.25">
      <c r="A54" s="1"/>
      <c r="B54" s="2"/>
      <c r="C54" s="2"/>
      <c r="D54" s="2" t="s">
        <v>66</v>
      </c>
      <c r="E54" s="2" t="s">
        <v>67</v>
      </c>
      <c r="F54" s="30">
        <v>0</v>
      </c>
    </row>
    <row r="55" spans="1:6" x14ac:dyDescent="0.25">
      <c r="A55" s="24"/>
      <c r="B55" s="25"/>
      <c r="C55" s="43" t="s">
        <v>68</v>
      </c>
      <c r="D55" s="43"/>
      <c r="E55" s="43"/>
      <c r="F55" s="28">
        <f>+F56+F57+F58</f>
        <v>0</v>
      </c>
    </row>
    <row r="56" spans="1:6" x14ac:dyDescent="0.25">
      <c r="A56" s="1"/>
      <c r="B56" s="2"/>
      <c r="C56" s="2"/>
      <c r="D56" s="2" t="s">
        <v>69</v>
      </c>
      <c r="E56" s="3" t="s">
        <v>70</v>
      </c>
      <c r="F56" s="30">
        <v>0</v>
      </c>
    </row>
    <row r="57" spans="1:6" x14ac:dyDescent="0.25">
      <c r="A57" s="1"/>
      <c r="B57" s="2"/>
      <c r="C57" s="2"/>
      <c r="D57" s="2" t="s">
        <v>71</v>
      </c>
      <c r="E57" s="3" t="s">
        <v>72</v>
      </c>
      <c r="F57" s="30">
        <v>0</v>
      </c>
    </row>
    <row r="58" spans="1:6" x14ac:dyDescent="0.25">
      <c r="A58" s="1"/>
      <c r="B58" s="2"/>
      <c r="C58" s="2"/>
      <c r="D58" s="2" t="s">
        <v>73</v>
      </c>
      <c r="E58" s="3" t="s">
        <v>74</v>
      </c>
      <c r="F58" s="30">
        <v>0</v>
      </c>
    </row>
    <row r="59" spans="1:6" x14ac:dyDescent="0.25">
      <c r="A59" s="24"/>
      <c r="B59" s="25"/>
      <c r="C59" s="43" t="s">
        <v>75</v>
      </c>
      <c r="D59" s="43"/>
      <c r="E59" s="43"/>
      <c r="F59" s="28">
        <f>+F60+F61+F62</f>
        <v>273400</v>
      </c>
    </row>
    <row r="60" spans="1:6" x14ac:dyDescent="0.25">
      <c r="A60" s="1"/>
      <c r="B60" s="2"/>
      <c r="C60" s="2"/>
      <c r="D60" s="2" t="s">
        <v>76</v>
      </c>
      <c r="E60" s="3" t="s">
        <v>77</v>
      </c>
      <c r="F60" s="30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30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30">
        <v>273400</v>
      </c>
    </row>
    <row r="63" spans="1:6" x14ac:dyDescent="0.25">
      <c r="A63" s="24"/>
      <c r="B63" s="25"/>
      <c r="C63" s="43" t="s">
        <v>82</v>
      </c>
      <c r="D63" s="43"/>
      <c r="E63" s="43"/>
      <c r="F63" s="28">
        <f>+F64+F65</f>
        <v>30670.240000000002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30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30">
        <v>30670.240000000002</v>
      </c>
    </row>
    <row r="66" spans="1:6" x14ac:dyDescent="0.25">
      <c r="A66" s="1"/>
      <c r="B66" s="2"/>
      <c r="C66" s="2"/>
      <c r="D66" s="2"/>
      <c r="E66" s="3"/>
      <c r="F66" s="30">
        <v>0</v>
      </c>
    </row>
    <row r="67" spans="1:6" x14ac:dyDescent="0.25">
      <c r="A67" s="6"/>
      <c r="B67" s="7"/>
      <c r="C67" s="7"/>
      <c r="D67" s="7"/>
      <c r="E67" s="8"/>
      <c r="F67" s="31">
        <v>0</v>
      </c>
    </row>
    <row r="68" spans="1:6" x14ac:dyDescent="0.25">
      <c r="A68" s="9"/>
      <c r="B68" s="10"/>
      <c r="C68" s="59" t="s">
        <v>87</v>
      </c>
      <c r="D68" s="59"/>
      <c r="E68" s="59"/>
      <c r="F68" s="32">
        <f>+F69+F70+F71+F72+F73+F74+F75+F76</f>
        <v>131009.5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30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30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30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30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30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30">
        <v>116849.5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30">
        <v>0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30">
        <v>14160</v>
      </c>
    </row>
    <row r="77" spans="1:6" x14ac:dyDescent="0.25">
      <c r="A77" s="24"/>
      <c r="B77" s="25"/>
      <c r="C77" s="43" t="s">
        <v>104</v>
      </c>
      <c r="D77" s="43"/>
      <c r="E77" s="43"/>
      <c r="F77" s="28">
        <f>+F78+F79+F80+F81+F82+F83+F84+F85+F86+F89+F90+F91+F92+F94+F93+F87+F88</f>
        <v>626541.65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30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30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30">
        <v>0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30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30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30">
        <v>241546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30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30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30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30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30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30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30">
        <v>384995.65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30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30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30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30">
        <v>0</v>
      </c>
    </row>
    <row r="95" spans="1:6" x14ac:dyDescent="0.25">
      <c r="A95" s="24"/>
      <c r="B95" s="25"/>
      <c r="C95" s="43" t="s">
        <v>135</v>
      </c>
      <c r="D95" s="43"/>
      <c r="E95" s="43"/>
      <c r="F95" s="28">
        <f>F96+F97</f>
        <v>1149786.52</v>
      </c>
    </row>
    <row r="96" spans="1:6" x14ac:dyDescent="0.25">
      <c r="A96" s="1"/>
      <c r="B96" s="2"/>
      <c r="C96" s="2"/>
      <c r="D96" s="2" t="s">
        <v>136</v>
      </c>
      <c r="E96" s="3" t="s">
        <v>137</v>
      </c>
      <c r="F96" s="30">
        <v>1149786.52</v>
      </c>
    </row>
    <row r="97" spans="1:6" ht="15" customHeight="1" x14ac:dyDescent="0.25">
      <c r="A97" s="1"/>
      <c r="B97" s="2"/>
      <c r="C97" s="2"/>
      <c r="D97" s="2" t="s">
        <v>138</v>
      </c>
      <c r="E97" s="3" t="s">
        <v>139</v>
      </c>
      <c r="F97" s="30">
        <v>0</v>
      </c>
    </row>
    <row r="98" spans="1:6" x14ac:dyDescent="0.25">
      <c r="A98" s="56" t="s">
        <v>140</v>
      </c>
      <c r="B98" s="57"/>
      <c r="C98" s="57"/>
      <c r="D98" s="57"/>
      <c r="E98" s="57"/>
      <c r="F98" s="29">
        <f>+F99+F102+F106+F110+F112+F115+F128+F137</f>
        <v>2204168.6500000004</v>
      </c>
    </row>
    <row r="99" spans="1:6" x14ac:dyDescent="0.25">
      <c r="A99" s="24"/>
      <c r="B99" s="25"/>
      <c r="C99" s="43" t="s">
        <v>141</v>
      </c>
      <c r="D99" s="43"/>
      <c r="E99" s="43"/>
      <c r="F99" s="28">
        <f>+F100+F101</f>
        <v>114450.38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30">
        <v>90850.38</v>
      </c>
    </row>
    <row r="101" spans="1:6" x14ac:dyDescent="0.25">
      <c r="A101" s="1"/>
      <c r="B101" s="2"/>
      <c r="C101" s="2"/>
      <c r="D101" s="2" t="s">
        <v>144</v>
      </c>
      <c r="E101" s="3" t="s">
        <v>145</v>
      </c>
      <c r="F101" s="30">
        <v>23600</v>
      </c>
    </row>
    <row r="102" spans="1:6" x14ac:dyDescent="0.25">
      <c r="A102" s="24"/>
      <c r="B102" s="25"/>
      <c r="C102" s="43" t="s">
        <v>146</v>
      </c>
      <c r="D102" s="43"/>
      <c r="E102" s="43"/>
      <c r="F102" s="28">
        <f>+F103+F104+F105</f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30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30">
        <v>0</v>
      </c>
    </row>
    <row r="105" spans="1:6" x14ac:dyDescent="0.25">
      <c r="A105" s="1"/>
      <c r="B105" s="2"/>
      <c r="C105" s="2"/>
      <c r="D105" s="2" t="s">
        <v>151</v>
      </c>
      <c r="E105" s="3" t="s">
        <v>152</v>
      </c>
      <c r="F105" s="30">
        <v>0</v>
      </c>
    </row>
    <row r="106" spans="1:6" x14ac:dyDescent="0.25">
      <c r="A106" s="24"/>
      <c r="B106" s="25"/>
      <c r="C106" s="43" t="s">
        <v>153</v>
      </c>
      <c r="D106" s="43"/>
      <c r="E106" s="43"/>
      <c r="F106" s="28">
        <f>+F107+F108+F109</f>
        <v>26201.200000000001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30">
        <v>0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30">
        <v>24001.200000000001</v>
      </c>
    </row>
    <row r="109" spans="1:6" x14ac:dyDescent="0.25">
      <c r="A109" s="1"/>
      <c r="B109" s="2"/>
      <c r="C109" s="2"/>
      <c r="D109" s="2" t="s">
        <v>158</v>
      </c>
      <c r="E109" s="3" t="s">
        <v>159</v>
      </c>
      <c r="F109" s="30">
        <v>2200</v>
      </c>
    </row>
    <row r="110" spans="1:6" x14ac:dyDescent="0.25">
      <c r="A110" s="24"/>
      <c r="B110" s="25"/>
      <c r="C110" s="43" t="s">
        <v>160</v>
      </c>
      <c r="D110" s="43"/>
      <c r="E110" s="43"/>
      <c r="F110" s="28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30">
        <v>0</v>
      </c>
    </row>
    <row r="112" spans="1:6" x14ac:dyDescent="0.25">
      <c r="A112" s="24"/>
      <c r="B112" s="25"/>
      <c r="C112" s="43" t="s">
        <v>163</v>
      </c>
      <c r="D112" s="43"/>
      <c r="E112" s="43"/>
      <c r="F112" s="28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30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30">
        <v>0</v>
      </c>
    </row>
    <row r="115" spans="1:6" x14ac:dyDescent="0.25">
      <c r="A115" s="1"/>
      <c r="B115" s="2"/>
      <c r="C115" s="43" t="s">
        <v>168</v>
      </c>
      <c r="D115" s="43"/>
      <c r="E115" s="43"/>
      <c r="F115" s="28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30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30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30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30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1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3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30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30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30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30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30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30">
        <v>0</v>
      </c>
    </row>
    <row r="128" spans="1:6" x14ac:dyDescent="0.25">
      <c r="A128" s="1"/>
      <c r="B128" s="2"/>
      <c r="C128" s="43" t="s">
        <v>193</v>
      </c>
      <c r="D128" s="43"/>
      <c r="E128" s="43"/>
      <c r="F128" s="28">
        <f>+F129+F130+F131+F132+F133+F134+F135+F136</f>
        <v>1500000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30">
        <v>1500000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30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30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30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30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30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30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30">
        <v>0</v>
      </c>
    </row>
    <row r="137" spans="1:6" x14ac:dyDescent="0.25">
      <c r="A137" s="1"/>
      <c r="B137" s="2"/>
      <c r="C137" s="43" t="s">
        <v>210</v>
      </c>
      <c r="D137" s="43"/>
      <c r="E137" s="43"/>
      <c r="F137" s="28">
        <f>+F138+F139+F140+F141+F142+F143+F144+F145+F146+F147+F148+F149+F150+F151+F152+F153</f>
        <v>563517.07000000007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30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30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30">
        <v>295989.13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30">
        <v>17249.939999999999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30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30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30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30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30">
        <v>0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30">
        <v>0</v>
      </c>
    </row>
    <row r="148" spans="1:6" x14ac:dyDescent="0.25">
      <c r="A148" s="1"/>
      <c r="B148" s="2"/>
      <c r="C148" s="2"/>
      <c r="D148" s="2" t="s">
        <v>229</v>
      </c>
      <c r="E148" s="3" t="s">
        <v>228</v>
      </c>
      <c r="F148" s="30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30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30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30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30">
        <v>82128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30">
        <v>168150</v>
      </c>
    </row>
    <row r="154" spans="1:6" x14ac:dyDescent="0.25">
      <c r="A154" s="56" t="s">
        <v>238</v>
      </c>
      <c r="B154" s="57"/>
      <c r="C154" s="57"/>
      <c r="D154" s="57"/>
      <c r="E154" s="57"/>
      <c r="F154" s="29">
        <f>+F155+F162+F166+F168+F170+F176</f>
        <v>2716009.7399999998</v>
      </c>
    </row>
    <row r="155" spans="1:6" x14ac:dyDescent="0.25">
      <c r="A155" s="34"/>
      <c r="B155" s="25"/>
      <c r="C155" s="24" t="s">
        <v>239</v>
      </c>
      <c r="D155" s="25"/>
      <c r="E155" s="25"/>
      <c r="F155" s="28">
        <f>+F156+F157+F158+F160+F161+F159</f>
        <v>2716009.7399999998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30">
        <v>0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30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30">
        <v>2174394.84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30">
        <v>541614.9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30">
        <v>0</v>
      </c>
    </row>
    <row r="161" spans="1:9" x14ac:dyDescent="0.25">
      <c r="A161" s="1"/>
      <c r="B161" s="2"/>
      <c r="C161" s="2"/>
      <c r="D161" s="2" t="s">
        <v>248</v>
      </c>
      <c r="E161" s="3" t="s">
        <v>249</v>
      </c>
      <c r="F161" s="30">
        <v>0</v>
      </c>
    </row>
    <row r="162" spans="1:9" x14ac:dyDescent="0.25">
      <c r="A162" s="1"/>
      <c r="B162" s="2"/>
      <c r="C162" s="43" t="s">
        <v>250</v>
      </c>
      <c r="D162" s="43"/>
      <c r="E162" s="43"/>
      <c r="F162" s="28">
        <f>+F163+F165+F164</f>
        <v>0</v>
      </c>
    </row>
    <row r="163" spans="1:9" x14ac:dyDescent="0.25">
      <c r="A163" s="1"/>
      <c r="B163" s="2"/>
      <c r="C163" s="2"/>
      <c r="D163" s="2" t="s">
        <v>251</v>
      </c>
      <c r="E163" s="3" t="s">
        <v>252</v>
      </c>
      <c r="F163" s="30">
        <v>0</v>
      </c>
    </row>
    <row r="164" spans="1:9" x14ac:dyDescent="0.25">
      <c r="A164" s="1"/>
      <c r="B164" s="2"/>
      <c r="C164" s="2"/>
      <c r="D164" s="2" t="s">
        <v>251</v>
      </c>
      <c r="E164" s="3" t="s">
        <v>252</v>
      </c>
      <c r="F164" s="30">
        <v>0</v>
      </c>
    </row>
    <row r="165" spans="1:9" x14ac:dyDescent="0.25">
      <c r="A165" s="1"/>
      <c r="B165" s="2"/>
      <c r="C165" s="2"/>
      <c r="D165" s="2" t="s">
        <v>253</v>
      </c>
      <c r="E165" s="3" t="s">
        <v>254</v>
      </c>
      <c r="F165" s="30">
        <v>0</v>
      </c>
    </row>
    <row r="166" spans="1:9" x14ac:dyDescent="0.25">
      <c r="A166" s="1"/>
      <c r="B166" s="2"/>
      <c r="C166" s="43" t="s">
        <v>255</v>
      </c>
      <c r="D166" s="43"/>
      <c r="E166" s="43"/>
      <c r="F166" s="30">
        <f>+F167</f>
        <v>0</v>
      </c>
    </row>
    <row r="167" spans="1:9" x14ac:dyDescent="0.25">
      <c r="A167" s="1"/>
      <c r="B167" s="2"/>
      <c r="C167" s="2"/>
      <c r="D167" s="2" t="s">
        <v>256</v>
      </c>
      <c r="E167" s="3" t="s">
        <v>257</v>
      </c>
      <c r="F167" s="30">
        <v>0</v>
      </c>
    </row>
    <row r="168" spans="1:9" x14ac:dyDescent="0.25">
      <c r="A168" s="1"/>
      <c r="B168" s="2"/>
      <c r="C168" s="43" t="s">
        <v>258</v>
      </c>
      <c r="D168" s="43"/>
      <c r="E168" s="43"/>
      <c r="F168" s="30">
        <f>+F169</f>
        <v>0</v>
      </c>
    </row>
    <row r="169" spans="1:9" x14ac:dyDescent="0.25">
      <c r="A169" s="1"/>
      <c r="B169" s="2"/>
      <c r="C169" s="2"/>
      <c r="D169" s="2" t="s">
        <v>259</v>
      </c>
      <c r="E169" s="2" t="s">
        <v>260</v>
      </c>
      <c r="F169" s="30">
        <v>0</v>
      </c>
    </row>
    <row r="170" spans="1:9" x14ac:dyDescent="0.25">
      <c r="A170" s="1"/>
      <c r="B170" s="2"/>
      <c r="C170" s="43" t="s">
        <v>261</v>
      </c>
      <c r="D170" s="43"/>
      <c r="E170" s="43"/>
      <c r="F170" s="30">
        <v>0</v>
      </c>
    </row>
    <row r="171" spans="1:9" ht="26.25" x14ac:dyDescent="0.25">
      <c r="A171" s="1"/>
      <c r="B171" s="2"/>
      <c r="C171" s="2"/>
      <c r="D171" s="2" t="s">
        <v>262</v>
      </c>
      <c r="E171" s="3" t="s">
        <v>263</v>
      </c>
      <c r="F171" s="30">
        <v>0</v>
      </c>
    </row>
    <row r="172" spans="1:9" x14ac:dyDescent="0.25">
      <c r="A172" s="1"/>
      <c r="B172" s="2"/>
      <c r="C172" s="2"/>
      <c r="D172" s="2" t="s">
        <v>264</v>
      </c>
      <c r="E172" s="3" t="s">
        <v>265</v>
      </c>
      <c r="F172" s="30">
        <v>0</v>
      </c>
    </row>
    <row r="173" spans="1:9" x14ac:dyDescent="0.25">
      <c r="A173" s="1"/>
      <c r="B173" s="2"/>
      <c r="C173" s="62" t="s">
        <v>266</v>
      </c>
      <c r="D173" s="62"/>
      <c r="E173" s="62"/>
      <c r="F173" s="30">
        <f>+F175+F174</f>
        <v>0</v>
      </c>
      <c r="I173" t="s">
        <v>270</v>
      </c>
    </row>
    <row r="174" spans="1:9" x14ac:dyDescent="0.25">
      <c r="A174" s="1"/>
      <c r="B174" s="2"/>
      <c r="C174" s="2"/>
      <c r="D174" s="2" t="s">
        <v>267</v>
      </c>
      <c r="E174" s="3" t="s">
        <v>268</v>
      </c>
      <c r="F174" s="30">
        <v>0</v>
      </c>
    </row>
    <row r="175" spans="1:9" x14ac:dyDescent="0.25">
      <c r="A175" s="6"/>
      <c r="B175" s="7"/>
      <c r="C175" s="7"/>
      <c r="D175" s="7" t="s">
        <v>267</v>
      </c>
      <c r="E175" s="8" t="s">
        <v>268</v>
      </c>
      <c r="F175" s="31">
        <v>0</v>
      </c>
    </row>
    <row r="176" spans="1:9" x14ac:dyDescent="0.25">
      <c r="A176" s="11"/>
      <c r="B176" s="12"/>
      <c r="C176" s="63" t="s">
        <v>269</v>
      </c>
      <c r="D176" s="63"/>
      <c r="E176" s="63"/>
      <c r="F176" s="33">
        <f>+F177</f>
        <v>0</v>
      </c>
    </row>
    <row r="177" spans="1:15" x14ac:dyDescent="0.25">
      <c r="A177" s="1"/>
      <c r="B177" s="2"/>
      <c r="C177" s="2"/>
      <c r="D177" s="2" t="s">
        <v>271</v>
      </c>
      <c r="E177" s="3" t="s">
        <v>272</v>
      </c>
      <c r="F177" s="30">
        <v>0</v>
      </c>
    </row>
    <row r="178" spans="1:15" x14ac:dyDescent="0.25">
      <c r="A178" s="1"/>
      <c r="B178" s="2"/>
      <c r="C178" s="62" t="s">
        <v>273</v>
      </c>
      <c r="D178" s="62"/>
      <c r="E178" s="62"/>
      <c r="F178" s="30">
        <f>+F179</f>
        <v>0</v>
      </c>
    </row>
    <row r="179" spans="1:15" x14ac:dyDescent="0.25">
      <c r="A179" s="6"/>
      <c r="B179" s="7"/>
      <c r="C179" s="7"/>
      <c r="D179" s="7" t="s">
        <v>274</v>
      </c>
      <c r="E179" s="8" t="s">
        <v>275</v>
      </c>
      <c r="F179" s="31">
        <v>0</v>
      </c>
    </row>
    <row r="180" spans="1:15" ht="15.75" x14ac:dyDescent="0.25">
      <c r="A180" s="15" t="s">
        <v>276</v>
      </c>
      <c r="B180" s="16"/>
      <c r="C180" s="16"/>
      <c r="D180" s="16"/>
      <c r="E180" s="17"/>
      <c r="F180" s="18">
        <f>+F12</f>
        <v>33587194.560000002</v>
      </c>
    </row>
    <row r="184" spans="1:15" ht="12" customHeight="1" x14ac:dyDescent="0.25">
      <c r="A184" s="36"/>
      <c r="B184" s="36"/>
      <c r="C184" s="36"/>
      <c r="D184" s="36"/>
      <c r="E184" s="36"/>
      <c r="F184" s="35"/>
    </row>
    <row r="185" spans="1:15" ht="15.75" x14ac:dyDescent="0.25">
      <c r="A185" s="65" t="s">
        <v>290</v>
      </c>
      <c r="B185" s="65"/>
      <c r="C185" s="65"/>
      <c r="D185" s="65"/>
      <c r="E185" s="19"/>
      <c r="F185" s="37" t="s">
        <v>277</v>
      </c>
    </row>
    <row r="186" spans="1:15" ht="15.75" x14ac:dyDescent="0.25">
      <c r="A186" s="60" t="s">
        <v>288</v>
      </c>
      <c r="B186" s="60"/>
      <c r="C186" s="60"/>
      <c r="D186" s="60"/>
      <c r="F186" s="20" t="s">
        <v>278</v>
      </c>
    </row>
    <row r="187" spans="1:15" ht="24" x14ac:dyDescent="0.25">
      <c r="A187" s="66" t="s">
        <v>283</v>
      </c>
      <c r="B187" s="66"/>
      <c r="C187" s="66"/>
      <c r="D187" s="66"/>
      <c r="E187" s="38"/>
      <c r="F187" s="39" t="s">
        <v>279</v>
      </c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15.75" x14ac:dyDescent="0.25"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ht="15.75" x14ac:dyDescent="0.25"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15.75" x14ac:dyDescent="0.25">
      <c r="A190" s="64" t="s">
        <v>280</v>
      </c>
      <c r="B190" s="64"/>
      <c r="C190" s="64"/>
      <c r="D190" s="64"/>
      <c r="E190" s="64"/>
      <c r="F190" s="64"/>
    </row>
    <row r="191" spans="1:15" ht="15.75" x14ac:dyDescent="0.25">
      <c r="A191" s="60" t="s">
        <v>281</v>
      </c>
      <c r="B191" s="60"/>
      <c r="C191" s="60"/>
      <c r="D191" s="60"/>
      <c r="E191" s="60"/>
      <c r="F191" s="60"/>
    </row>
    <row r="192" spans="1:15" x14ac:dyDescent="0.25">
      <c r="A192" s="61" t="s">
        <v>282</v>
      </c>
      <c r="B192" s="61"/>
      <c r="C192" s="61"/>
      <c r="D192" s="61"/>
      <c r="E192" s="61"/>
      <c r="F192" s="61"/>
    </row>
  </sheetData>
  <protectedRanges>
    <protectedRange sqref="D100:E100" name="Rango1_1_1_1_2_1"/>
    <protectedRange sqref="A190 D190" name="Rango1_1_1_1_2_1_2"/>
  </protectedRanges>
  <mergeCells count="45">
    <mergeCell ref="A191:F191"/>
    <mergeCell ref="A192:F192"/>
    <mergeCell ref="C173:E173"/>
    <mergeCell ref="C176:E176"/>
    <mergeCell ref="C178:E178"/>
    <mergeCell ref="A190:F190"/>
    <mergeCell ref="A185:D185"/>
    <mergeCell ref="A186:D186"/>
    <mergeCell ref="A187:D187"/>
    <mergeCell ref="C170:E170"/>
    <mergeCell ref="C102:E102"/>
    <mergeCell ref="C106:E106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C99:E99"/>
    <mergeCell ref="A42:E42"/>
    <mergeCell ref="C43:E43"/>
    <mergeCell ref="C49:E49"/>
    <mergeCell ref="C53:E53"/>
    <mergeCell ref="C55:E55"/>
    <mergeCell ref="C59:E59"/>
    <mergeCell ref="C63:E63"/>
    <mergeCell ref="C68:E68"/>
    <mergeCell ref="C77:E77"/>
    <mergeCell ref="C95:E95"/>
    <mergeCell ref="A98:E98"/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2022-09-06T17:06:08Z</cp:lastPrinted>
  <dcterms:created xsi:type="dcterms:W3CDTF">2022-03-24T19:36:17Z</dcterms:created>
  <dcterms:modified xsi:type="dcterms:W3CDTF">2022-09-06T17:06:09Z</dcterms:modified>
</cp:coreProperties>
</file>