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8 OPTI AGOSTO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1" l="1"/>
  <c r="F114" i="1" l="1"/>
  <c r="F169" i="1" l="1"/>
  <c r="F46" i="1" l="1"/>
  <c r="F14" i="1" l="1"/>
  <c r="F184" i="1" l="1"/>
  <c r="F179" i="1"/>
  <c r="F158" i="1"/>
  <c r="F140" i="1"/>
  <c r="F131" i="1"/>
  <c r="F107" i="1"/>
  <c r="F103" i="1"/>
  <c r="F100" i="1"/>
  <c r="F95" i="1"/>
  <c r="F77" i="1"/>
  <c r="F68" i="1"/>
  <c r="F63" i="1"/>
  <c r="F58" i="1"/>
  <c r="F54" i="1"/>
  <c r="F40" i="1"/>
  <c r="F35" i="1"/>
  <c r="F25" i="1"/>
  <c r="F33" i="1" l="1"/>
  <c r="F52" i="1"/>
  <c r="F13" i="1" l="1"/>
  <c r="F182" i="1" l="1"/>
  <c r="F172" i="1"/>
  <c r="F165" i="1"/>
  <c r="F118" i="1"/>
  <c r="F112" i="1"/>
  <c r="F157" i="1" l="1"/>
  <c r="F99" i="1"/>
  <c r="F39" i="1"/>
  <c r="F12" i="1" l="1"/>
  <c r="F186" i="1" s="1"/>
</calcChain>
</file>

<file path=xl/sharedStrings.xml><?xml version="1.0" encoding="utf-8"?>
<sst xmlns="http://schemas.openxmlformats.org/spreadsheetml/2006/main" count="327" uniqueCount="309">
  <si>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</si>
  <si>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</si>
  <si>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</si>
  <si>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</si>
  <si>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</si>
  <si>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</si>
  <si>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</si>
  <si>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</si>
  <si>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</si>
  <si>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</si>
  <si>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</si>
  <si>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</si>
  <si>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</si>
  <si>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</si>
  <si>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</si>
  <si>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</si>
  <si>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</si>
  <si>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</si>
  <si>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</si>
  <si>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</si>
  <si>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</si>
  <si>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</si>
  <si>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</si>
  <si>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</si>
  <si>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</si>
  <si>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</si>
  <si>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</si>
  <si>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</si>
  <si>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</si>
  <si>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</si>
  <si>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</si>
  <si>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</si>
  <si>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</si>
  <si>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</si>
  <si>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</si>
  <si>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</si>
  <si>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</si>
  <si>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</si>
  <si>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</si>
  <si>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</si>
  <si>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</si>
  <si>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</si>
  <si>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</si>
  <si>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</si>
  <si>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</si>
  <si>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</si>
  <si>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</si>
  <si>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</si>
  <si>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</si>
  <si>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</si>
  <si>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</si>
  <si>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</si>
  <si>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</si>
  <si>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</si>
  <si>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</si>
  <si>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</si>
  <si>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</si>
  <si>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</si>
  <si>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</si>
  <si>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</si>
  <si>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</si>
  <si>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</si>
  <si>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</si>
  <si>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</si>
  <si>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</si>
  <si>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</si>
  <si>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</si>
  <si>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</si>
  <si>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</si>
  <si>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</si>
  <si>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</si>
  <si>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</si>
  <si>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</si>
  <si>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</si>
  <si>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</si>
  <si>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</si>
  <si>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</si>
  <si>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</si>
  <si>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</si>
  <si>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</si>
  <si>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</si>
  <si>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</si>
  <si>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</si>
  <si>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</si>
  <si>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</si>
  <si>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</si>
  <si>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</si>
  <si>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</si>
  <si>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</si>
  <si>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</si>
  <si>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</si>
  <si>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</si>
  <si>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</si>
  <si>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</si>
  <si>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</si>
  <si>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</si>
  <si>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</si>
  <si>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</si>
  <si>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</si>
  <si>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</si>
  <si>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</si>
  <si>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</si>
  <si>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</si>
  <si>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</si>
  <si>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</si>
  <si>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</si>
  <si>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</si>
  <si>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</si>
  <si>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</si>
  <si>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</si>
  <si>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</si>
  <si>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</si>
  <si>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</si>
  <si>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</si>
  <si>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</si>
  <si>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</si>
  <si>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</si>
  <si>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</si>
  <si>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</si>
  <si>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</si>
  <si>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</si>
  <si>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</si>
  <si>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</si>
  <si>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</si>
  <si>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</si>
  <si>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</si>
  <si>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</si>
  <si>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</si>
  <si>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</si>
  <si>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</si>
  <si>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</si>
  <si>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</si>
  <si>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</si>
  <si>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</si>
  <si>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</si>
  <si>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</si>
  <si>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</si>
  <si>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</si>
  <si>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</si>
  <si>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</si>
  <si>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</si>
  <si>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</si>
  <si>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</si>
  <si>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</si>
  <si>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</si>
  <si>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</si>
  <si>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</si>
  <si>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</si>
  <si>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</si>
  <si>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</si>
  <si>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</si>
  <si>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</si>
  <si>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</si>
  <si>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</si>
  <si>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</si>
  <si>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</si>
  <si>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</si>
  <si>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</si>
  <si>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</si>
  <si>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</si>
  <si>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</si>
  <si>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</si>
  <si>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</si>
  <si>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</si>
  <si>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</si>
  <si>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</si>
  <si>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</si>
  <si>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</si>
  <si>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</si>
  <si>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</si>
  <si>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</si>
  <si>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</si>
  <si>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</si>
  <si>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</si>
  <si>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</si>
  <si>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</si>
  <si>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</si>
  <si>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</si>
  <si>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</si>
  <si>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</si>
  <si>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</si>
  <si>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</si>
  <si>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</si>
  <si>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</si>
  <si>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</si>
  <si>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</si>
  <si>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</si>
  <si>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</si>
  <si>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</si>
  <si>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</si>
  <si>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</si>
  <si>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</si>
  <si>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</si>
  <si>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</si>
  <si>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</si>
  <si>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</si>
  <si>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</si>
  <si>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</si>
  <si>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</si>
  <si>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</si>
  <si>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</si>
  <si>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</si>
  <si>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</si>
  <si>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</si>
  <si>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</si>
  <si>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</si>
  <si>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</si>
  <si>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</si>
  <si>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</si>
  <si>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</si>
  <si>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</si>
  <si>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</si>
  <si>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</si>
  <si>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</si>
  <si>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</si>
  <si>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</si>
  <si>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</si>
  <si>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</si>
  <si>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</si>
  <si>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</si>
  <si>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</si>
  <si>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</si>
  <si>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</si>
  <si>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</si>
  <si>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</si>
  <si>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</si>
  <si>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</si>
  <si>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</si>
  <si>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</si>
  <si>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</si>
  <si>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</si>
  <si>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</si>
  <si>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</si>
  <si>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</si>
  <si>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</si>
  <si>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</si>
  <si>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</si>
  <si>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</si>
  <si>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</si>
  <si>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</si>
  <si>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</si>
  <si>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</si>
  <si>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</si>
  <si>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</si>
  <si>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</si>
  <si>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</si>
  <si>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</si>
  <si>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</si>
  <si>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</si>
  <si>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</si>
  <si>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</si>
  <si>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</si>
  <si>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</si>
  <si>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</si>
  <si>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</si>
  <si>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</si>
  <si>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</si>
  <si>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</si>
  <si>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</si>
  <si>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</si>
  <si>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</si>
  <si>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</si>
  <si>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</si>
  <si>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</si>
  <si>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</si>
  <si>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</si>
  <si>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</si>
  <si>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</si>
  <si>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</si>
  <si>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</si>
  <si>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</si>
  <si>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</si>
  <si>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</si>
  <si>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</si>
  <si>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</si>
  <si>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</si>
  <si>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</si>
  <si>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</si>
  <si>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</si>
  <si>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</si>
  <si>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</si>
  <si>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</si>
  <si>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</si>
  <si>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</si>
  <si>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</si>
  <si>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</si>
  <si>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</si>
  <si>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</si>
  <si>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</si>
  <si>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</si>
  <si>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</si>
  <si>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</si>
  <si>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</si>
  <si>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</si>
  <si>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</si>
  <si>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</si>
  <si>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</si>
  <si>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</si>
  <si>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</si>
  <si>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</si>
  <si>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</si>
  <si>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</si>
  <si>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2.3.5.4.01</t>
  </si>
  <si>
    <t>Artículos de caucho</t>
  </si>
  <si>
    <t>2.6.5.2.01</t>
  </si>
  <si>
    <t>Maquinaria y equipo industrial</t>
  </si>
  <si>
    <t>agosto</t>
  </si>
  <si>
    <t>2.6.5.7.01</t>
  </si>
  <si>
    <t>Maquinarias-Herramientas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</si>
</sst>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8"/>
  <sheetViews>
    <sheetView tabSelected="1" zoomScaleNormal="100" workbookViewId="0">
      <selection activeCell="G178" sqref="G178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7" t="s">
        <v>0</v>
      </c>
      <c r="B4" s="57"/>
      <c r="C4" s="57"/>
      <c r="D4" s="57"/>
      <c r="E4" s="57"/>
      <c r="F4" s="57"/>
    </row>
    <row r="5" spans="1:8" ht="21" customHeight="1" x14ac:dyDescent="0.25">
      <c r="A5" s="58" t="s">
        <v>1</v>
      </c>
      <c r="B5" s="58"/>
      <c r="C5" s="58"/>
      <c r="D5" s="58"/>
      <c r="E5" s="58"/>
      <c r="F5" s="58"/>
    </row>
    <row r="6" spans="1:8" ht="15.75" x14ac:dyDescent="0.25">
      <c r="A6" s="59">
        <v>2023</v>
      </c>
      <c r="B6" s="59"/>
      <c r="C6" s="59"/>
      <c r="D6" s="59"/>
      <c r="E6" s="59"/>
      <c r="F6" s="59"/>
    </row>
    <row r="7" spans="1:8" ht="15.75" customHeight="1" x14ac:dyDescent="0.25">
      <c r="A7" s="60" t="s">
        <v>2</v>
      </c>
      <c r="B7" s="60"/>
      <c r="C7" s="60"/>
      <c r="D7" s="60"/>
      <c r="E7" s="60"/>
      <c r="F7" s="60"/>
    </row>
    <row r="8" spans="1:8" ht="15.75" x14ac:dyDescent="0.25">
      <c r="A8" s="60" t="s">
        <v>3</v>
      </c>
      <c r="B8" s="60"/>
      <c r="C8" s="60"/>
      <c r="D8" s="60"/>
      <c r="E8" s="60"/>
      <c r="F8" s="60"/>
    </row>
    <row r="10" spans="1:8" ht="15.75" x14ac:dyDescent="0.25">
      <c r="A10" s="61" t="s">
        <v>4</v>
      </c>
      <c r="B10" s="62"/>
      <c r="C10" s="62"/>
      <c r="D10" s="62"/>
      <c r="E10" s="63"/>
      <c r="F10" s="25" t="s">
        <v>5</v>
      </c>
    </row>
    <row r="11" spans="1:8" ht="15.75" x14ac:dyDescent="0.25">
      <c r="A11" s="64"/>
      <c r="B11" s="65"/>
      <c r="C11" s="65"/>
      <c r="D11" s="65"/>
      <c r="E11" s="66"/>
      <c r="F11" s="26" t="s">
        <v>306</v>
      </c>
    </row>
    <row r="12" spans="1:8" x14ac:dyDescent="0.25">
      <c r="A12" s="67" t="s">
        <v>6</v>
      </c>
      <c r="B12" s="68"/>
      <c r="C12" s="68"/>
      <c r="D12" s="68"/>
      <c r="E12" s="68"/>
      <c r="F12" s="27">
        <f>+F13+F39+F99+F157</f>
        <v>34198231.520000003</v>
      </c>
      <c r="G12" s="41"/>
      <c r="H12" s="42"/>
    </row>
    <row r="13" spans="1:8" x14ac:dyDescent="0.25">
      <c r="A13" s="54" t="s">
        <v>7</v>
      </c>
      <c r="B13" s="55"/>
      <c r="C13" s="55"/>
      <c r="D13" s="55"/>
      <c r="E13" s="55"/>
      <c r="F13" s="28">
        <f>+F14+F25+F33+F35</f>
        <v>28467580.940000001</v>
      </c>
      <c r="G13" s="22"/>
    </row>
    <row r="14" spans="1:8" x14ac:dyDescent="0.25">
      <c r="A14" s="69" t="s">
        <v>8</v>
      </c>
      <c r="B14" s="50"/>
      <c r="C14" s="50"/>
      <c r="D14" s="50"/>
      <c r="E14" s="50"/>
      <c r="F14" s="27">
        <f>+F15+F16+F17+F18+F19+F20+F21+F22+F23+F24</f>
        <v>24097111.350000001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13541111.35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70000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10190000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0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0</v>
      </c>
    </row>
    <row r="25" spans="1:8" x14ac:dyDescent="0.25">
      <c r="A25" s="23"/>
      <c r="B25" s="24"/>
      <c r="C25" s="50" t="s">
        <v>25</v>
      </c>
      <c r="D25" s="50"/>
      <c r="E25" s="50"/>
      <c r="F25" s="27">
        <f>+F27+F26+F28+F29+F30+F31+F32</f>
        <v>731000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217000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50" t="s">
        <v>38</v>
      </c>
      <c r="D33" s="50"/>
      <c r="E33" s="50"/>
      <c r="F33" s="27">
        <f>+F34</f>
        <v>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0</v>
      </c>
    </row>
    <row r="35" spans="1:6" x14ac:dyDescent="0.25">
      <c r="A35" s="1"/>
      <c r="B35" s="2"/>
      <c r="C35" s="50" t="s">
        <v>41</v>
      </c>
      <c r="D35" s="50"/>
      <c r="E35" s="50"/>
      <c r="F35" s="27">
        <f>+F36+F37+F38</f>
        <v>3639469.5900000003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1698164.05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1708792.36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232513.18</v>
      </c>
    </row>
    <row r="39" spans="1:6" x14ac:dyDescent="0.25">
      <c r="A39" s="54" t="s">
        <v>48</v>
      </c>
      <c r="B39" s="55"/>
      <c r="C39" s="55"/>
      <c r="D39" s="55"/>
      <c r="E39" s="55"/>
      <c r="F39" s="28">
        <f>+F40+F46+F52+F54+F58+F63+F68+F77+F95</f>
        <v>2727831.92</v>
      </c>
    </row>
    <row r="40" spans="1:6" x14ac:dyDescent="0.25">
      <c r="A40" s="23"/>
      <c r="B40" s="24"/>
      <c r="C40" s="50" t="s">
        <v>49</v>
      </c>
      <c r="D40" s="50"/>
      <c r="E40" s="50"/>
      <c r="F40" s="27">
        <f>+F41+F42+F43+F44+F45</f>
        <v>585941.25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0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585941.25</v>
      </c>
    </row>
    <row r="46" spans="1:6" x14ac:dyDescent="0.25">
      <c r="A46" s="23"/>
      <c r="B46" s="24"/>
      <c r="C46" s="50" t="s">
        <v>60</v>
      </c>
      <c r="D46" s="50"/>
      <c r="E46" s="50"/>
      <c r="F46" s="27">
        <f>+F47+F48+F49+F50+F51</f>
        <v>614843.37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152404.43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450048.94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12390</v>
      </c>
    </row>
    <row r="52" spans="1:6" x14ac:dyDescent="0.25">
      <c r="A52" s="23"/>
      <c r="B52" s="24"/>
      <c r="C52" s="50" t="s">
        <v>65</v>
      </c>
      <c r="D52" s="50"/>
      <c r="E52" s="50"/>
      <c r="F52" s="27">
        <f>+F53</f>
        <v>2200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2200</v>
      </c>
    </row>
    <row r="54" spans="1:6" x14ac:dyDescent="0.25">
      <c r="A54" s="23"/>
      <c r="B54" s="24"/>
      <c r="C54" s="50" t="s">
        <v>68</v>
      </c>
      <c r="D54" s="50"/>
      <c r="E54" s="50"/>
      <c r="F54" s="27">
        <f>+F55+F56+F57</f>
        <v>0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0</v>
      </c>
    </row>
    <row r="58" spans="1:6" x14ac:dyDescent="0.25">
      <c r="A58" s="23"/>
      <c r="B58" s="24"/>
      <c r="C58" s="50" t="s">
        <v>75</v>
      </c>
      <c r="D58" s="50"/>
      <c r="E58" s="50"/>
      <c r="F58" s="27">
        <f>+F59+F60+F61+F62</f>
        <v>44000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44000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0</v>
      </c>
    </row>
    <row r="63" spans="1:6" x14ac:dyDescent="0.25">
      <c r="A63" s="23"/>
      <c r="B63" s="24"/>
      <c r="C63" s="50" t="s">
        <v>82</v>
      </c>
      <c r="D63" s="50"/>
      <c r="E63" s="50"/>
      <c r="F63" s="27">
        <f>+F64+F65</f>
        <v>92414.71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92414.71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56" t="s">
        <v>87</v>
      </c>
      <c r="D68" s="56"/>
      <c r="E68" s="56"/>
      <c r="F68" s="31">
        <f>+F69+F70+F71+F72+F73+F74+F75+F76</f>
        <v>240609.28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225373.47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15235.81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0</v>
      </c>
    </row>
    <row r="77" spans="1:6" x14ac:dyDescent="0.25">
      <c r="A77" s="23"/>
      <c r="B77" s="24"/>
      <c r="C77" s="50" t="s">
        <v>104</v>
      </c>
      <c r="D77" s="50"/>
      <c r="E77" s="50"/>
      <c r="F77" s="27">
        <f>+F78+F79+F80+F81+F82+F83+F84+F85+F86+F89+F90+F91+F92+F94+F93+F87+F88</f>
        <v>475170.66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10666.66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317184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147320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50" t="s">
        <v>135</v>
      </c>
      <c r="D95" s="50"/>
      <c r="E95" s="50"/>
      <c r="F95" s="27">
        <f>F96+F97+F98</f>
        <v>672652.65</v>
      </c>
    </row>
    <row r="96" spans="1:6" x14ac:dyDescent="0.25">
      <c r="A96" s="44"/>
      <c r="B96" s="45"/>
      <c r="C96" s="43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672652.65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54" t="s">
        <v>140</v>
      </c>
      <c r="B99" s="55"/>
      <c r="C99" s="55"/>
      <c r="D99" s="55"/>
      <c r="E99" s="55"/>
      <c r="F99" s="28">
        <f>+F100+F103+F107+F112+F114+F118+F131+F140</f>
        <v>747365.8</v>
      </c>
    </row>
    <row r="100" spans="1:6" x14ac:dyDescent="0.25">
      <c r="A100" s="23"/>
      <c r="B100" s="24"/>
      <c r="C100" s="50" t="s">
        <v>141</v>
      </c>
      <c r="D100" s="50"/>
      <c r="E100" s="50"/>
      <c r="F100" s="27">
        <f>+F101+F102</f>
        <v>99035.18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60035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39000.18</v>
      </c>
    </row>
    <row r="103" spans="1:6" x14ac:dyDescent="0.25">
      <c r="A103" s="23"/>
      <c r="B103" s="24"/>
      <c r="C103" s="50" t="s">
        <v>146</v>
      </c>
      <c r="D103" s="50"/>
      <c r="E103" s="50"/>
      <c r="F103" s="27">
        <f>+F104+F105+F106</f>
        <v>187492.8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36569.97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0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150922.82999999999</v>
      </c>
    </row>
    <row r="107" spans="1:6" x14ac:dyDescent="0.25">
      <c r="A107" s="23"/>
      <c r="B107" s="24"/>
      <c r="C107" s="50" t="s">
        <v>153</v>
      </c>
      <c r="D107" s="50"/>
      <c r="E107" s="50"/>
      <c r="F107" s="27">
        <f>+F108+F109+F110+F111</f>
        <v>84184.03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0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84184.03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0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50" t="s">
        <v>160</v>
      </c>
      <c r="D112" s="50"/>
      <c r="E112" s="50"/>
      <c r="F112" s="27">
        <f>+F113</f>
        <v>0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0</v>
      </c>
    </row>
    <row r="114" spans="1:6" x14ac:dyDescent="0.25">
      <c r="A114" s="23"/>
      <c r="B114" s="24"/>
      <c r="C114" s="50" t="s">
        <v>163</v>
      </c>
      <c r="D114" s="50"/>
      <c r="E114" s="50"/>
      <c r="F114" s="27">
        <f>+F115+F116+F117</f>
        <v>48000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48000</v>
      </c>
    </row>
    <row r="116" spans="1:6" x14ac:dyDescent="0.25">
      <c r="A116" s="1"/>
      <c r="B116" s="2"/>
      <c r="C116" s="2"/>
      <c r="D116" s="2" t="s">
        <v>302</v>
      </c>
      <c r="E116" s="3" t="s">
        <v>303</v>
      </c>
      <c r="F116" s="29">
        <v>0</v>
      </c>
    </row>
    <row r="117" spans="1:6" x14ac:dyDescent="0.25">
      <c r="A117" s="1"/>
      <c r="B117" s="2"/>
      <c r="C117" s="2"/>
      <c r="D117" s="2" t="s">
        <v>166</v>
      </c>
      <c r="E117" s="3" t="s">
        <v>167</v>
      </c>
      <c r="F117" s="29">
        <v>0</v>
      </c>
    </row>
    <row r="118" spans="1:6" x14ac:dyDescent="0.25">
      <c r="A118" s="1"/>
      <c r="B118" s="2"/>
      <c r="C118" s="50" t="s">
        <v>168</v>
      </c>
      <c r="D118" s="50"/>
      <c r="E118" s="50"/>
      <c r="F118" s="27">
        <f>+F119+F120+F121+F122+F123+F124+F125+F126+F127+F128+F129+F130</f>
        <v>1650.6</v>
      </c>
    </row>
    <row r="119" spans="1:6" x14ac:dyDescent="0.25">
      <c r="A119" s="1"/>
      <c r="B119" s="2"/>
      <c r="C119" s="2"/>
      <c r="D119" s="2" t="s">
        <v>169</v>
      </c>
      <c r="E119" s="3" t="s">
        <v>170</v>
      </c>
      <c r="F119" s="29">
        <v>0</v>
      </c>
    </row>
    <row r="120" spans="1:6" x14ac:dyDescent="0.25">
      <c r="A120" s="1"/>
      <c r="B120" s="2"/>
      <c r="C120" s="2"/>
      <c r="D120" s="2" t="s">
        <v>171</v>
      </c>
      <c r="E120" s="3" t="s">
        <v>172</v>
      </c>
      <c r="F120" s="29">
        <v>0</v>
      </c>
    </row>
    <row r="121" spans="1:6" x14ac:dyDescent="0.25">
      <c r="A121" s="1"/>
      <c r="B121" s="2"/>
      <c r="C121" s="2"/>
      <c r="D121" s="2" t="s">
        <v>173</v>
      </c>
      <c r="E121" s="3" t="s">
        <v>174</v>
      </c>
      <c r="F121" s="29">
        <v>0</v>
      </c>
    </row>
    <row r="122" spans="1:6" x14ac:dyDescent="0.25">
      <c r="A122" s="1"/>
      <c r="B122" s="2"/>
      <c r="C122" s="2"/>
      <c r="D122" s="2" t="s">
        <v>175</v>
      </c>
      <c r="E122" s="3" t="s">
        <v>176</v>
      </c>
      <c r="F122" s="29">
        <v>0</v>
      </c>
    </row>
    <row r="123" spans="1:6" x14ac:dyDescent="0.25">
      <c r="A123" s="6"/>
      <c r="B123" s="7"/>
      <c r="C123" s="7"/>
      <c r="D123" s="7" t="s">
        <v>177</v>
      </c>
      <c r="E123" s="8" t="s">
        <v>178</v>
      </c>
      <c r="F123" s="30">
        <v>0</v>
      </c>
    </row>
    <row r="124" spans="1:6" x14ac:dyDescent="0.25">
      <c r="A124" s="11"/>
      <c r="B124" s="12"/>
      <c r="C124" s="12"/>
      <c r="D124" s="12" t="s">
        <v>179</v>
      </c>
      <c r="E124" s="13" t="s">
        <v>180</v>
      </c>
      <c r="F124" s="32">
        <v>0</v>
      </c>
    </row>
    <row r="125" spans="1:6" x14ac:dyDescent="0.25">
      <c r="A125" s="1"/>
      <c r="B125" s="2"/>
      <c r="C125" s="2"/>
      <c r="D125" s="2" t="s">
        <v>181</v>
      </c>
      <c r="E125" s="3" t="s">
        <v>182</v>
      </c>
      <c r="F125" s="29">
        <v>1650.6</v>
      </c>
    </row>
    <row r="126" spans="1:6" x14ac:dyDescent="0.25">
      <c r="A126" s="1"/>
      <c r="B126" s="2"/>
      <c r="C126" s="2"/>
      <c r="D126" s="2" t="s">
        <v>183</v>
      </c>
      <c r="E126" s="3" t="s">
        <v>184</v>
      </c>
      <c r="F126" s="29">
        <v>0</v>
      </c>
    </row>
    <row r="127" spans="1:6" x14ac:dyDescent="0.25">
      <c r="A127" s="1"/>
      <c r="B127" s="2"/>
      <c r="C127" s="2"/>
      <c r="D127" s="2" t="s">
        <v>185</v>
      </c>
      <c r="E127" s="3" t="s">
        <v>186</v>
      </c>
      <c r="F127" s="29">
        <v>0</v>
      </c>
    </row>
    <row r="128" spans="1:6" x14ac:dyDescent="0.25">
      <c r="A128" s="1"/>
      <c r="B128" s="2"/>
      <c r="C128" s="2"/>
      <c r="D128" s="2" t="s">
        <v>187</v>
      </c>
      <c r="E128" s="3" t="s">
        <v>188</v>
      </c>
      <c r="F128" s="29">
        <v>0</v>
      </c>
    </row>
    <row r="129" spans="1:6" x14ac:dyDescent="0.25">
      <c r="A129" s="1"/>
      <c r="B129" s="2"/>
      <c r="C129" s="2"/>
      <c r="D129" s="2" t="s">
        <v>189</v>
      </c>
      <c r="E129" s="3" t="s">
        <v>190</v>
      </c>
      <c r="F129" s="29">
        <v>0</v>
      </c>
    </row>
    <row r="130" spans="1:6" x14ac:dyDescent="0.25">
      <c r="A130" s="1"/>
      <c r="B130" s="2"/>
      <c r="C130" s="2"/>
      <c r="D130" s="2" t="s">
        <v>191</v>
      </c>
      <c r="E130" s="3" t="s">
        <v>192</v>
      </c>
      <c r="F130" s="29">
        <v>0</v>
      </c>
    </row>
    <row r="131" spans="1:6" x14ac:dyDescent="0.25">
      <c r="A131" s="1"/>
      <c r="B131" s="2"/>
      <c r="C131" s="50" t="s">
        <v>193</v>
      </c>
      <c r="D131" s="50"/>
      <c r="E131" s="50"/>
      <c r="F131" s="27">
        <f>+F132+F133+F134+F135+F136+F137+F138+F139</f>
        <v>0</v>
      </c>
    </row>
    <row r="132" spans="1:6" x14ac:dyDescent="0.25">
      <c r="A132" s="1"/>
      <c r="B132" s="2"/>
      <c r="C132" s="2"/>
      <c r="D132" s="2" t="s">
        <v>194</v>
      </c>
      <c r="E132" s="3" t="s">
        <v>195</v>
      </c>
      <c r="F132" s="29">
        <v>0</v>
      </c>
    </row>
    <row r="133" spans="1:6" x14ac:dyDescent="0.25">
      <c r="A133" s="1"/>
      <c r="B133" s="2"/>
      <c r="C133" s="2"/>
      <c r="D133" s="2" t="s">
        <v>196</v>
      </c>
      <c r="E133" s="3" t="s">
        <v>197</v>
      </c>
      <c r="F133" s="29">
        <v>0</v>
      </c>
    </row>
    <row r="134" spans="1:6" x14ac:dyDescent="0.25">
      <c r="A134" s="1"/>
      <c r="B134" s="2"/>
      <c r="C134" s="2"/>
      <c r="D134" s="2" t="s">
        <v>198</v>
      </c>
      <c r="E134" s="3" t="s">
        <v>199</v>
      </c>
      <c r="F134" s="29">
        <v>0</v>
      </c>
    </row>
    <row r="135" spans="1:6" x14ac:dyDescent="0.25">
      <c r="A135" s="1"/>
      <c r="B135" s="2"/>
      <c r="C135" s="2"/>
      <c r="D135" s="2" t="s">
        <v>200</v>
      </c>
      <c r="E135" s="3" t="s">
        <v>201</v>
      </c>
      <c r="F135" s="29">
        <v>0</v>
      </c>
    </row>
    <row r="136" spans="1:6" x14ac:dyDescent="0.25">
      <c r="A136" s="1"/>
      <c r="B136" s="2"/>
      <c r="C136" s="2"/>
      <c r="D136" s="2" t="s">
        <v>202</v>
      </c>
      <c r="E136" s="3" t="s">
        <v>203</v>
      </c>
      <c r="F136" s="29">
        <v>0</v>
      </c>
    </row>
    <row r="137" spans="1:6" x14ac:dyDescent="0.25">
      <c r="A137" s="1"/>
      <c r="B137" s="2"/>
      <c r="C137" s="2"/>
      <c r="D137" s="2" t="s">
        <v>204</v>
      </c>
      <c r="E137" s="3" t="s">
        <v>205</v>
      </c>
      <c r="F137" s="29">
        <v>0</v>
      </c>
    </row>
    <row r="138" spans="1:6" x14ac:dyDescent="0.25">
      <c r="A138" s="1"/>
      <c r="B138" s="2"/>
      <c r="C138" s="2"/>
      <c r="D138" s="2" t="s">
        <v>206</v>
      </c>
      <c r="E138" s="3" t="s">
        <v>207</v>
      </c>
      <c r="F138" s="29">
        <v>0</v>
      </c>
    </row>
    <row r="139" spans="1:6" x14ac:dyDescent="0.25">
      <c r="A139" s="1"/>
      <c r="B139" s="2"/>
      <c r="C139" s="2"/>
      <c r="D139" s="2" t="s">
        <v>208</v>
      </c>
      <c r="E139" s="3" t="s">
        <v>209</v>
      </c>
      <c r="F139" s="29">
        <v>0</v>
      </c>
    </row>
    <row r="140" spans="1:6" x14ac:dyDescent="0.25">
      <c r="A140" s="1"/>
      <c r="B140" s="2"/>
      <c r="C140" s="50" t="s">
        <v>210</v>
      </c>
      <c r="D140" s="50"/>
      <c r="E140" s="50"/>
      <c r="F140" s="27">
        <f>+F141+F142+F143+F144+F145+F146+F147+F148+F149+F150+F151+F152+F153+F154+F155+F156</f>
        <v>327003.19</v>
      </c>
    </row>
    <row r="141" spans="1:6" x14ac:dyDescent="0.25">
      <c r="A141" s="1"/>
      <c r="B141" s="2"/>
      <c r="C141" s="2"/>
      <c r="D141" s="2" t="s">
        <v>211</v>
      </c>
      <c r="E141" s="3" t="s">
        <v>212</v>
      </c>
      <c r="F141" s="29">
        <v>0</v>
      </c>
    </row>
    <row r="142" spans="1:6" x14ac:dyDescent="0.25">
      <c r="A142" s="1"/>
      <c r="B142" s="2"/>
      <c r="C142" s="2"/>
      <c r="D142" s="2" t="s">
        <v>213</v>
      </c>
      <c r="E142" s="3" t="s">
        <v>214</v>
      </c>
      <c r="F142" s="29">
        <v>0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211401.54</v>
      </c>
    </row>
    <row r="144" spans="1:6" x14ac:dyDescent="0.25">
      <c r="A144" s="1"/>
      <c r="B144" s="2"/>
      <c r="C144" s="2"/>
      <c r="D144" s="2" t="s">
        <v>215</v>
      </c>
      <c r="E144" s="3" t="s">
        <v>216</v>
      </c>
      <c r="F144" s="29">
        <v>0</v>
      </c>
    </row>
    <row r="145" spans="1:6" x14ac:dyDescent="0.25">
      <c r="A145" s="1"/>
      <c r="B145" s="2"/>
      <c r="C145" s="2"/>
      <c r="D145" s="2" t="s">
        <v>217</v>
      </c>
      <c r="E145" s="3" t="s">
        <v>218</v>
      </c>
      <c r="F145" s="29">
        <v>0</v>
      </c>
    </row>
    <row r="146" spans="1:6" x14ac:dyDescent="0.25">
      <c r="A146" s="1"/>
      <c r="B146" s="2"/>
      <c r="C146" s="2"/>
      <c r="D146" s="2" t="s">
        <v>219</v>
      </c>
      <c r="E146" s="3" t="s">
        <v>220</v>
      </c>
      <c r="F146" s="29">
        <v>8738.02</v>
      </c>
    </row>
    <row r="147" spans="1:6" x14ac:dyDescent="0.25">
      <c r="A147" s="1"/>
      <c r="B147" s="2"/>
      <c r="C147" s="2"/>
      <c r="D147" s="2" t="s">
        <v>221</v>
      </c>
      <c r="E147" s="3" t="s">
        <v>222</v>
      </c>
      <c r="F147" s="29">
        <v>21804.87</v>
      </c>
    </row>
    <row r="148" spans="1:6" x14ac:dyDescent="0.25">
      <c r="A148" s="1"/>
      <c r="B148" s="2"/>
      <c r="C148" s="2"/>
      <c r="D148" s="2" t="s">
        <v>223</v>
      </c>
      <c r="E148" s="3" t="s">
        <v>224</v>
      </c>
      <c r="F148" s="29">
        <v>0</v>
      </c>
    </row>
    <row r="149" spans="1:6" x14ac:dyDescent="0.25">
      <c r="A149" s="1"/>
      <c r="B149" s="2"/>
      <c r="C149" s="2"/>
      <c r="D149" s="2" t="s">
        <v>225</v>
      </c>
      <c r="E149" s="3" t="s">
        <v>226</v>
      </c>
      <c r="F149" s="29">
        <v>30405.08</v>
      </c>
    </row>
    <row r="150" spans="1:6" x14ac:dyDescent="0.25">
      <c r="A150" s="1"/>
      <c r="B150" s="2"/>
      <c r="C150" s="2"/>
      <c r="D150" s="2" t="s">
        <v>227</v>
      </c>
      <c r="E150" s="3" t="s">
        <v>228</v>
      </c>
      <c r="F150" s="29">
        <v>6719.99</v>
      </c>
    </row>
    <row r="151" spans="1:6" x14ac:dyDescent="0.25">
      <c r="A151" s="1"/>
      <c r="B151" s="2"/>
      <c r="C151" s="2"/>
      <c r="D151" s="2" t="s">
        <v>229</v>
      </c>
      <c r="E151" s="3" t="s">
        <v>288</v>
      </c>
      <c r="F151" s="29">
        <v>37053.699999999997</v>
      </c>
    </row>
    <row r="152" spans="1:6" x14ac:dyDescent="0.25">
      <c r="A152" s="1"/>
      <c r="B152" s="2"/>
      <c r="C152" s="2"/>
      <c r="D152" s="2" t="s">
        <v>230</v>
      </c>
      <c r="E152" s="3" t="s">
        <v>231</v>
      </c>
      <c r="F152" s="29">
        <v>0</v>
      </c>
    </row>
    <row r="153" spans="1:6" x14ac:dyDescent="0.25">
      <c r="A153" s="1"/>
      <c r="B153" s="2"/>
      <c r="C153" s="2"/>
      <c r="D153" s="2" t="s">
        <v>232</v>
      </c>
      <c r="E153" s="3" t="s">
        <v>233</v>
      </c>
      <c r="F153" s="29">
        <v>0</v>
      </c>
    </row>
    <row r="154" spans="1:6" x14ac:dyDescent="0.25">
      <c r="A154" s="1"/>
      <c r="B154" s="2"/>
      <c r="C154" s="2"/>
      <c r="D154" s="2" t="s">
        <v>234</v>
      </c>
      <c r="E154" s="3" t="s">
        <v>235</v>
      </c>
      <c r="F154" s="29">
        <v>10879.99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1"/>
      <c r="B156" s="2"/>
      <c r="C156" s="2"/>
      <c r="D156" s="2" t="s">
        <v>236</v>
      </c>
      <c r="E156" s="3" t="s">
        <v>237</v>
      </c>
      <c r="F156" s="29">
        <v>0</v>
      </c>
    </row>
    <row r="157" spans="1:6" x14ac:dyDescent="0.25">
      <c r="A157" s="54" t="s">
        <v>238</v>
      </c>
      <c r="B157" s="55"/>
      <c r="C157" s="55"/>
      <c r="D157" s="55"/>
      <c r="E157" s="55"/>
      <c r="F157" s="28">
        <f>+F158+F165+F169+F172+F174+F179+F182+F184</f>
        <v>2255452.86</v>
      </c>
    </row>
    <row r="158" spans="1:6" x14ac:dyDescent="0.25">
      <c r="A158" s="33"/>
      <c r="B158" s="24"/>
      <c r="C158" s="23" t="s">
        <v>239</v>
      </c>
      <c r="D158" s="24"/>
      <c r="E158" s="24"/>
      <c r="F158" s="27">
        <f>+F159+F160+F161+F163+F164+F162</f>
        <v>2218912.33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2218912.33</v>
      </c>
    </row>
    <row r="162" spans="1:6" x14ac:dyDescent="0.25">
      <c r="A162" s="1"/>
      <c r="B162" s="2"/>
      <c r="C162" s="2"/>
      <c r="D162" s="2" t="s">
        <v>244</v>
      </c>
      <c r="E162" s="3" t="s">
        <v>245</v>
      </c>
      <c r="F162" s="29">
        <v>0</v>
      </c>
    </row>
    <row r="163" spans="1:6" x14ac:dyDescent="0.25">
      <c r="A163" s="1"/>
      <c r="B163" s="2"/>
      <c r="C163" s="2"/>
      <c r="D163" s="2" t="s">
        <v>246</v>
      </c>
      <c r="E163" s="3" t="s">
        <v>247</v>
      </c>
      <c r="F163" s="29">
        <v>0</v>
      </c>
    </row>
    <row r="164" spans="1:6" x14ac:dyDescent="0.25">
      <c r="A164" s="1"/>
      <c r="B164" s="2"/>
      <c r="C164" s="2"/>
      <c r="D164" s="2" t="s">
        <v>248</v>
      </c>
      <c r="E164" s="3" t="s">
        <v>249</v>
      </c>
      <c r="F164" s="29">
        <v>0</v>
      </c>
    </row>
    <row r="165" spans="1:6" x14ac:dyDescent="0.25">
      <c r="A165" s="1"/>
      <c r="B165" s="2"/>
      <c r="C165" s="50" t="s">
        <v>250</v>
      </c>
      <c r="D165" s="50"/>
      <c r="E165" s="50"/>
      <c r="F165" s="27">
        <f>+F166+F168+F167</f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2"/>
      <c r="D167" s="2" t="s">
        <v>251</v>
      </c>
      <c r="E167" s="3" t="s">
        <v>252</v>
      </c>
      <c r="F167" s="29">
        <v>0</v>
      </c>
    </row>
    <row r="168" spans="1:6" x14ac:dyDescent="0.25">
      <c r="A168" s="1"/>
      <c r="B168" s="2"/>
      <c r="C168" s="2"/>
      <c r="D168" s="2" t="s">
        <v>253</v>
      </c>
      <c r="E168" s="3" t="s">
        <v>254</v>
      </c>
      <c r="F168" s="29">
        <v>0</v>
      </c>
    </row>
    <row r="169" spans="1:6" x14ac:dyDescent="0.25">
      <c r="A169" s="1"/>
      <c r="B169" s="2"/>
      <c r="C169" s="50" t="s">
        <v>255</v>
      </c>
      <c r="D169" s="50"/>
      <c r="E169" s="50"/>
      <c r="F169" s="29">
        <f>F170+F171</f>
        <v>0</v>
      </c>
    </row>
    <row r="170" spans="1:6" x14ac:dyDescent="0.25">
      <c r="A170" s="1"/>
      <c r="B170" s="2"/>
      <c r="C170" s="47"/>
      <c r="D170" s="2" t="s">
        <v>300</v>
      </c>
      <c r="E170" s="3" t="s">
        <v>301</v>
      </c>
      <c r="F170" s="29">
        <v>0</v>
      </c>
    </row>
    <row r="171" spans="1:6" x14ac:dyDescent="0.25">
      <c r="A171" s="1"/>
      <c r="B171" s="2"/>
      <c r="C171" s="2"/>
      <c r="D171" s="2" t="s">
        <v>256</v>
      </c>
      <c r="E171" s="3" t="s">
        <v>257</v>
      </c>
      <c r="F171" s="29">
        <v>0</v>
      </c>
    </row>
    <row r="172" spans="1:6" x14ac:dyDescent="0.25">
      <c r="A172" s="1"/>
      <c r="B172" s="2"/>
      <c r="C172" s="50" t="s">
        <v>258</v>
      </c>
      <c r="D172" s="50"/>
      <c r="E172" s="50"/>
      <c r="F172" s="29">
        <f>+F173</f>
        <v>0</v>
      </c>
    </row>
    <row r="173" spans="1:6" x14ac:dyDescent="0.25">
      <c r="A173" s="1"/>
      <c r="B173" s="2"/>
      <c r="C173" s="2"/>
      <c r="D173" s="2" t="s">
        <v>259</v>
      </c>
      <c r="E173" s="2" t="s">
        <v>260</v>
      </c>
      <c r="F173" s="29">
        <v>0</v>
      </c>
    </row>
    <row r="174" spans="1:6" x14ac:dyDescent="0.25">
      <c r="A174" s="1"/>
      <c r="B174" s="2"/>
      <c r="C174" s="50" t="s">
        <v>261</v>
      </c>
      <c r="D174" s="50"/>
      <c r="E174" s="50"/>
      <c r="F174" s="27">
        <f>+F175+F176+F177+F178</f>
        <v>36540.53</v>
      </c>
    </row>
    <row r="175" spans="1:6" x14ac:dyDescent="0.25">
      <c r="A175" s="1"/>
      <c r="B175" s="2"/>
      <c r="C175" s="48"/>
      <c r="D175" s="2" t="s">
        <v>304</v>
      </c>
      <c r="E175" s="3" t="s">
        <v>305</v>
      </c>
      <c r="F175" s="29">
        <v>15300.16</v>
      </c>
    </row>
    <row r="176" spans="1:6" ht="26.25" x14ac:dyDescent="0.25">
      <c r="A176" s="1"/>
      <c r="B176" s="2"/>
      <c r="C176" s="2"/>
      <c r="D176" s="2" t="s">
        <v>262</v>
      </c>
      <c r="E176" s="3" t="s">
        <v>263</v>
      </c>
      <c r="F176" s="29">
        <v>0</v>
      </c>
    </row>
    <row r="177" spans="1:15" x14ac:dyDescent="0.25">
      <c r="A177" s="1"/>
      <c r="B177" s="2"/>
      <c r="C177" s="2"/>
      <c r="D177" s="2" t="s">
        <v>264</v>
      </c>
      <c r="E177" s="3" t="s">
        <v>265</v>
      </c>
      <c r="F177" s="29">
        <v>0</v>
      </c>
    </row>
    <row r="178" spans="1:15" x14ac:dyDescent="0.25">
      <c r="A178" s="1"/>
      <c r="B178" s="2"/>
      <c r="C178" s="2"/>
      <c r="D178" s="2" t="s">
        <v>307</v>
      </c>
      <c r="E178" s="3" t="s">
        <v>308</v>
      </c>
      <c r="F178" s="29">
        <v>21240.37</v>
      </c>
    </row>
    <row r="179" spans="1:15" x14ac:dyDescent="0.25">
      <c r="A179" s="1"/>
      <c r="B179" s="2"/>
      <c r="C179" s="50" t="s">
        <v>266</v>
      </c>
      <c r="D179" s="50"/>
      <c r="E179" s="50"/>
      <c r="F179" s="27">
        <f>+F180+F181</f>
        <v>0</v>
      </c>
    </row>
    <row r="180" spans="1:15" x14ac:dyDescent="0.25">
      <c r="A180" s="1"/>
      <c r="B180" s="2"/>
      <c r="C180" s="2"/>
      <c r="D180" s="2" t="s">
        <v>267</v>
      </c>
      <c r="E180" s="3" t="s">
        <v>268</v>
      </c>
      <c r="F180" s="29">
        <v>0</v>
      </c>
    </row>
    <row r="181" spans="1:15" x14ac:dyDescent="0.25">
      <c r="A181" s="6"/>
      <c r="B181" s="7"/>
      <c r="C181" s="7"/>
      <c r="D181" s="7" t="s">
        <v>267</v>
      </c>
      <c r="E181" s="8" t="s">
        <v>268</v>
      </c>
      <c r="F181" s="30">
        <v>0</v>
      </c>
    </row>
    <row r="182" spans="1:15" x14ac:dyDescent="0.25">
      <c r="A182" s="11"/>
      <c r="B182" s="12"/>
      <c r="C182" s="50" t="s">
        <v>269</v>
      </c>
      <c r="D182" s="50"/>
      <c r="E182" s="50"/>
      <c r="F182" s="27">
        <f>+F183</f>
        <v>0</v>
      </c>
    </row>
    <row r="183" spans="1:15" x14ac:dyDescent="0.25">
      <c r="A183" s="1"/>
      <c r="B183" s="2"/>
      <c r="C183" s="2"/>
      <c r="D183" s="2" t="s">
        <v>270</v>
      </c>
      <c r="E183" s="3" t="s">
        <v>271</v>
      </c>
      <c r="F183" s="29">
        <v>0</v>
      </c>
    </row>
    <row r="184" spans="1:15" x14ac:dyDescent="0.25">
      <c r="A184" s="1"/>
      <c r="B184" s="2"/>
      <c r="C184" s="50" t="s">
        <v>272</v>
      </c>
      <c r="D184" s="50"/>
      <c r="E184" s="50"/>
      <c r="F184" s="27">
        <f>+F185</f>
        <v>0</v>
      </c>
    </row>
    <row r="185" spans="1:15" x14ac:dyDescent="0.25">
      <c r="A185" s="6"/>
      <c r="B185" s="7"/>
      <c r="C185" s="7"/>
      <c r="D185" s="7" t="s">
        <v>273</v>
      </c>
      <c r="E185" s="8" t="s">
        <v>274</v>
      </c>
      <c r="F185" s="30">
        <v>0</v>
      </c>
    </row>
    <row r="186" spans="1:15" ht="15.75" x14ac:dyDescent="0.25">
      <c r="A186" s="15" t="s">
        <v>275</v>
      </c>
      <c r="B186" s="16"/>
      <c r="C186" s="16"/>
      <c r="D186" s="16"/>
      <c r="E186" s="17"/>
      <c r="F186" s="18">
        <f>+F12</f>
        <v>34198231.520000003</v>
      </c>
    </row>
    <row r="189" spans="1:15" ht="12" customHeight="1" x14ac:dyDescent="0.25"/>
    <row r="190" spans="1:15" x14ac:dyDescent="0.25">
      <c r="A190" s="35"/>
      <c r="B190" s="35"/>
      <c r="C190" s="35"/>
      <c r="D190" s="35"/>
      <c r="E190" s="35"/>
      <c r="F190" s="34"/>
    </row>
    <row r="191" spans="1:15" ht="15.75" x14ac:dyDescent="0.25">
      <c r="A191" s="36" t="s">
        <v>297</v>
      </c>
      <c r="B191" s="36"/>
      <c r="C191" s="36"/>
      <c r="D191" s="36"/>
      <c r="E191" s="19"/>
      <c r="F191" s="36" t="s">
        <v>296</v>
      </c>
    </row>
    <row r="192" spans="1:15" ht="15.75" customHeight="1" x14ac:dyDescent="0.25">
      <c r="A192" s="51" t="s">
        <v>298</v>
      </c>
      <c r="B192" s="51"/>
      <c r="C192" s="51"/>
      <c r="D192" s="51"/>
      <c r="E192" s="46"/>
      <c r="F192" s="46" t="s">
        <v>295</v>
      </c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15" ht="15.75" x14ac:dyDescent="0.25">
      <c r="A193" s="52" t="s">
        <v>299</v>
      </c>
      <c r="B193" s="52"/>
      <c r="C193" s="52"/>
      <c r="D193" s="52"/>
      <c r="E193" s="53" t="s">
        <v>294</v>
      </c>
      <c r="F193" s="53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15.75" x14ac:dyDescent="0.25">
      <c r="E194" s="19" t="s">
        <v>291</v>
      </c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ht="15.75" x14ac:dyDescent="0.25">
      <c r="E195" s="46" t="s">
        <v>292</v>
      </c>
    </row>
    <row r="196" spans="1:15" ht="15.75" x14ac:dyDescent="0.25">
      <c r="A196" s="20"/>
      <c r="B196" s="20"/>
      <c r="C196" s="20"/>
      <c r="D196" s="20"/>
      <c r="E196" s="37" t="s">
        <v>293</v>
      </c>
      <c r="F196" s="20"/>
    </row>
    <row r="197" spans="1:15" ht="15.75" x14ac:dyDescent="0.25">
      <c r="A197" s="21"/>
      <c r="B197" s="21"/>
      <c r="C197" s="21"/>
      <c r="D197" s="21"/>
      <c r="F197" s="21"/>
    </row>
    <row r="198" spans="1:15" x14ac:dyDescent="0.25">
      <c r="A198" s="49"/>
      <c r="B198" s="49"/>
      <c r="C198" s="49"/>
      <c r="D198" s="49"/>
      <c r="E198" s="49"/>
      <c r="F198" s="49"/>
    </row>
  </sheetData>
  <protectedRanges>
    <protectedRange sqref="D101:E101" name="Rango1_1_1_1_2_1"/>
    <protectedRange sqref="A196 D196" name="Rango1_1_1_1_2_1_2"/>
  </protectedRanges>
  <mergeCells count="43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174:E174"/>
    <mergeCell ref="C103:E103"/>
    <mergeCell ref="C107:E107"/>
    <mergeCell ref="C112:E112"/>
    <mergeCell ref="C114:E114"/>
    <mergeCell ref="C118:E118"/>
    <mergeCell ref="C131:E131"/>
    <mergeCell ref="C140:E140"/>
    <mergeCell ref="A157:E157"/>
    <mergeCell ref="C165:E165"/>
    <mergeCell ref="C169:E169"/>
    <mergeCell ref="C172:E172"/>
    <mergeCell ref="A198:F198"/>
    <mergeCell ref="C179:E179"/>
    <mergeCell ref="C182:E182"/>
    <mergeCell ref="C184:E184"/>
    <mergeCell ref="A192:D192"/>
    <mergeCell ref="A193:D193"/>
    <mergeCell ref="E193:F193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6" max="5" man="1"/>
    <brk id="18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Raiquin Matos Algarrobo</cp:lastModifiedBy>
  <cp:lastPrinted>2023-05-03T15:04:08Z</cp:lastPrinted>
  <dcterms:created xsi:type="dcterms:W3CDTF">2022-03-24T19:36:17Z</dcterms:created>
  <dcterms:modified xsi:type="dcterms:W3CDTF">2023-09-01T14:30:54Z</dcterms:modified>
</cp:coreProperties>
</file>