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FINANZAS\"/>
    </mc:Choice>
  </mc:AlternateContent>
  <bookViews>
    <workbookView xWindow="0" yWindow="0" windowWidth="28800" windowHeight="1170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Aprobado'!$A$1:$D$98</definedName>
    <definedName name="_xlnm.Print_Area" localSheetId="1">'P2 Presupuesto Aprobado-Ejec '!$A$2:$P$99</definedName>
    <definedName name="_xlnm.Print_Area" localSheetId="2">'P3 Ejecucion '!$A$1:$N$89</definedName>
    <definedName name="_xlnm.Print_Titles" localSheetId="0">'P1 Presupuesto Aprobado'!$2:$8</definedName>
    <definedName name="_xlnm.Print_Titles" localSheetId="1">'P2 Presupuesto Aprobado-Ejec '!$2:$10</definedName>
    <definedName name="_xlnm.Print_Titles" localSheetId="2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3" l="1"/>
  <c r="K60" i="3"/>
  <c r="K68" i="3"/>
  <c r="K73" i="3"/>
  <c r="K72" i="3" s="1"/>
  <c r="K76" i="3"/>
  <c r="K79" i="3"/>
  <c r="K50" i="3"/>
  <c r="K43" i="3"/>
  <c r="K34" i="3"/>
  <c r="K24" i="3"/>
  <c r="M11" i="2" l="1"/>
  <c r="M54" i="2"/>
  <c r="M28" i="2"/>
  <c r="M18" i="2"/>
  <c r="M12" i="2"/>
  <c r="N9" i="3" l="1"/>
  <c r="N10" i="3"/>
  <c r="N11" i="3"/>
  <c r="N12" i="3"/>
  <c r="N13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3" i="3"/>
  <c r="N35" i="3"/>
  <c r="N36" i="3"/>
  <c r="N37" i="3"/>
  <c r="N38" i="3"/>
  <c r="N39" i="3"/>
  <c r="N40" i="3"/>
  <c r="N41" i="3"/>
  <c r="N42" i="3"/>
  <c r="N44" i="3"/>
  <c r="N45" i="3"/>
  <c r="N46" i="3"/>
  <c r="N47" i="3"/>
  <c r="N48" i="3"/>
  <c r="N49" i="3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80" i="2"/>
  <c r="P81" i="2"/>
  <c r="P83" i="2"/>
  <c r="P84" i="2"/>
  <c r="P86" i="2"/>
  <c r="B68" i="3" l="1"/>
  <c r="B65" i="3"/>
  <c r="B60" i="3"/>
  <c r="B50" i="3"/>
  <c r="B43" i="3"/>
  <c r="B34" i="3"/>
  <c r="B24" i="3"/>
  <c r="C14" i="3"/>
  <c r="D14" i="3"/>
  <c r="E14" i="3"/>
  <c r="F14" i="3"/>
  <c r="G14" i="3"/>
  <c r="H14" i="3"/>
  <c r="I14" i="3"/>
  <c r="J14" i="3"/>
  <c r="K14" i="3"/>
  <c r="L14" i="3"/>
  <c r="M14" i="3"/>
  <c r="B14" i="3"/>
  <c r="J79" i="3"/>
  <c r="I79" i="3"/>
  <c r="H79" i="3"/>
  <c r="G79" i="3"/>
  <c r="F79" i="3"/>
  <c r="E79" i="3"/>
  <c r="D79" i="3"/>
  <c r="C79" i="3"/>
  <c r="B79" i="3"/>
  <c r="J76" i="3"/>
  <c r="I76" i="3"/>
  <c r="H76" i="3"/>
  <c r="G76" i="3"/>
  <c r="F76" i="3"/>
  <c r="E76" i="3"/>
  <c r="D76" i="3"/>
  <c r="C76" i="3"/>
  <c r="B76" i="3"/>
  <c r="N76" i="3" s="1"/>
  <c r="J73" i="3"/>
  <c r="I73" i="3"/>
  <c r="H73" i="3"/>
  <c r="G73" i="3"/>
  <c r="F73" i="3"/>
  <c r="E73" i="3"/>
  <c r="D73" i="3"/>
  <c r="C73" i="3"/>
  <c r="B73" i="3"/>
  <c r="J68" i="3"/>
  <c r="I68" i="3"/>
  <c r="H68" i="3"/>
  <c r="G68" i="3"/>
  <c r="F68" i="3"/>
  <c r="E68" i="3"/>
  <c r="D68" i="3"/>
  <c r="C68" i="3"/>
  <c r="J65" i="3"/>
  <c r="I65" i="3"/>
  <c r="H65" i="3"/>
  <c r="G65" i="3"/>
  <c r="F65" i="3"/>
  <c r="E65" i="3"/>
  <c r="D65" i="3"/>
  <c r="C65" i="3"/>
  <c r="J60" i="3"/>
  <c r="I60" i="3"/>
  <c r="H60" i="3"/>
  <c r="G60" i="3"/>
  <c r="F60" i="3"/>
  <c r="E60" i="3"/>
  <c r="D60" i="3"/>
  <c r="C60" i="3"/>
  <c r="J50" i="3"/>
  <c r="I50" i="3"/>
  <c r="H50" i="3"/>
  <c r="G50" i="3"/>
  <c r="F50" i="3"/>
  <c r="E50" i="3"/>
  <c r="D50" i="3"/>
  <c r="C50" i="3"/>
  <c r="J43" i="3"/>
  <c r="I43" i="3"/>
  <c r="H43" i="3"/>
  <c r="G43" i="3"/>
  <c r="F43" i="3"/>
  <c r="E43" i="3"/>
  <c r="D43" i="3"/>
  <c r="C43" i="3"/>
  <c r="J34" i="3"/>
  <c r="I34" i="3"/>
  <c r="H34" i="3"/>
  <c r="G34" i="3"/>
  <c r="F34" i="3"/>
  <c r="E34" i="3"/>
  <c r="D34" i="3"/>
  <c r="C34" i="3"/>
  <c r="J24" i="3"/>
  <c r="I24" i="3"/>
  <c r="H24" i="3"/>
  <c r="G24" i="3"/>
  <c r="F24" i="3"/>
  <c r="E24" i="3"/>
  <c r="D24" i="3"/>
  <c r="C24" i="3"/>
  <c r="C8" i="3"/>
  <c r="D8" i="3"/>
  <c r="E8" i="3"/>
  <c r="F8" i="3"/>
  <c r="G8" i="3"/>
  <c r="H8" i="3"/>
  <c r="I8" i="3"/>
  <c r="J8" i="3"/>
  <c r="K8" i="3"/>
  <c r="L8" i="3"/>
  <c r="L7" i="3" s="1"/>
  <c r="L81" i="3" s="1"/>
  <c r="M8" i="3"/>
  <c r="B8" i="3"/>
  <c r="C79" i="2"/>
  <c r="C78" i="2" s="1"/>
  <c r="D79" i="2"/>
  <c r="E79" i="2"/>
  <c r="F79" i="2"/>
  <c r="G79" i="2"/>
  <c r="H79" i="2"/>
  <c r="I79" i="2"/>
  <c r="I78" i="2" s="1"/>
  <c r="J79" i="2"/>
  <c r="K79" i="2"/>
  <c r="L79" i="2"/>
  <c r="C82" i="2"/>
  <c r="D82" i="2"/>
  <c r="E82" i="2"/>
  <c r="E78" i="2" s="1"/>
  <c r="F82" i="2"/>
  <c r="F78" i="2" s="1"/>
  <c r="G82" i="2"/>
  <c r="H82" i="2"/>
  <c r="I82" i="2"/>
  <c r="J82" i="2"/>
  <c r="J78" i="2" s="1"/>
  <c r="K82" i="2"/>
  <c r="K78" i="2" s="1"/>
  <c r="L82" i="2"/>
  <c r="L78" i="2" s="1"/>
  <c r="C85" i="2"/>
  <c r="D85" i="2"/>
  <c r="E85" i="2"/>
  <c r="F85" i="2"/>
  <c r="G85" i="2"/>
  <c r="H85" i="2"/>
  <c r="I85" i="2"/>
  <c r="J85" i="2"/>
  <c r="K85" i="2"/>
  <c r="L85" i="2"/>
  <c r="D72" i="2"/>
  <c r="E72" i="2"/>
  <c r="F72" i="2"/>
  <c r="G72" i="2"/>
  <c r="H72" i="2"/>
  <c r="I72" i="2"/>
  <c r="J72" i="2"/>
  <c r="K72" i="2"/>
  <c r="L72" i="2"/>
  <c r="D69" i="2"/>
  <c r="E69" i="2"/>
  <c r="F69" i="2"/>
  <c r="G69" i="2"/>
  <c r="H69" i="2"/>
  <c r="I69" i="2"/>
  <c r="J69" i="2"/>
  <c r="K69" i="2"/>
  <c r="L69" i="2"/>
  <c r="D64" i="2"/>
  <c r="E64" i="2"/>
  <c r="F64" i="2"/>
  <c r="G64" i="2"/>
  <c r="H64" i="2"/>
  <c r="I64" i="2"/>
  <c r="J64" i="2"/>
  <c r="K64" i="2"/>
  <c r="L64" i="2"/>
  <c r="D54" i="2"/>
  <c r="E54" i="2"/>
  <c r="F54" i="2"/>
  <c r="G54" i="2"/>
  <c r="H54" i="2"/>
  <c r="I54" i="2"/>
  <c r="J54" i="2"/>
  <c r="K54" i="2"/>
  <c r="L54" i="2"/>
  <c r="D47" i="2"/>
  <c r="E47" i="2"/>
  <c r="F47" i="2"/>
  <c r="G47" i="2"/>
  <c r="H47" i="2"/>
  <c r="I47" i="2"/>
  <c r="J47" i="2"/>
  <c r="K47" i="2"/>
  <c r="L47" i="2"/>
  <c r="D38" i="2"/>
  <c r="E38" i="2"/>
  <c r="F38" i="2"/>
  <c r="G38" i="2"/>
  <c r="H38" i="2"/>
  <c r="I38" i="2"/>
  <c r="J38" i="2"/>
  <c r="K38" i="2"/>
  <c r="L38" i="2"/>
  <c r="D28" i="2"/>
  <c r="E28" i="2"/>
  <c r="F28" i="2"/>
  <c r="G28" i="2"/>
  <c r="H28" i="2"/>
  <c r="I28" i="2"/>
  <c r="J28" i="2"/>
  <c r="K28" i="2"/>
  <c r="L28" i="2"/>
  <c r="D18" i="2"/>
  <c r="E18" i="2"/>
  <c r="F18" i="2"/>
  <c r="G18" i="2"/>
  <c r="H18" i="2"/>
  <c r="I18" i="2"/>
  <c r="J18" i="2"/>
  <c r="K18" i="2"/>
  <c r="L18" i="2"/>
  <c r="D12" i="2"/>
  <c r="E12" i="2"/>
  <c r="F12" i="2"/>
  <c r="G12" i="2"/>
  <c r="H12" i="2"/>
  <c r="I12" i="2"/>
  <c r="I11" i="2" s="1"/>
  <c r="J12" i="2"/>
  <c r="K12" i="2"/>
  <c r="L12" i="2"/>
  <c r="M87" i="2"/>
  <c r="N12" i="2"/>
  <c r="N11" i="2" s="1"/>
  <c r="N87" i="2" s="1"/>
  <c r="O12" i="2"/>
  <c r="O11" i="2" s="1"/>
  <c r="O87" i="2" s="1"/>
  <c r="N24" i="3" l="1"/>
  <c r="N68" i="3"/>
  <c r="N34" i="3"/>
  <c r="M7" i="3"/>
  <c r="M81" i="3" s="1"/>
  <c r="N43" i="3"/>
  <c r="N73" i="3"/>
  <c r="N79" i="3"/>
  <c r="N14" i="3"/>
  <c r="N50" i="3"/>
  <c r="N60" i="3"/>
  <c r="N65" i="3"/>
  <c r="K7" i="3"/>
  <c r="N8" i="3"/>
  <c r="P12" i="2"/>
  <c r="F72" i="3"/>
  <c r="B72" i="3"/>
  <c r="H72" i="3"/>
  <c r="E72" i="3"/>
  <c r="G72" i="3"/>
  <c r="D72" i="3"/>
  <c r="J72" i="3"/>
  <c r="B7" i="3"/>
  <c r="B81" i="3" s="1"/>
  <c r="C72" i="3"/>
  <c r="I72" i="3"/>
  <c r="D7" i="3"/>
  <c r="I7" i="3"/>
  <c r="C7" i="3"/>
  <c r="F7" i="3"/>
  <c r="F81" i="3" s="1"/>
  <c r="J7" i="3"/>
  <c r="E7" i="3"/>
  <c r="E81" i="3" s="1"/>
  <c r="H7" i="3"/>
  <c r="H78" i="2"/>
  <c r="H11" i="2"/>
  <c r="H87" i="2" s="1"/>
  <c r="G78" i="2"/>
  <c r="P64" i="2"/>
  <c r="I87" i="2"/>
  <c r="P47" i="2"/>
  <c r="P72" i="2"/>
  <c r="P82" i="2"/>
  <c r="D78" i="2"/>
  <c r="P78" i="2" s="1"/>
  <c r="G11" i="2"/>
  <c r="P18" i="2"/>
  <c r="J11" i="2"/>
  <c r="J87" i="2" s="1"/>
  <c r="D11" i="2"/>
  <c r="P38" i="2"/>
  <c r="P54" i="2"/>
  <c r="P69" i="2"/>
  <c r="P85" i="2"/>
  <c r="F11" i="2"/>
  <c r="F87" i="2" s="1"/>
  <c r="P28" i="2"/>
  <c r="K11" i="2"/>
  <c r="K87" i="2" s="1"/>
  <c r="P79" i="2"/>
  <c r="L11" i="2"/>
  <c r="G7" i="3"/>
  <c r="E11" i="2"/>
  <c r="E87" i="2" s="1"/>
  <c r="N72" i="3" l="1"/>
  <c r="K81" i="3"/>
  <c r="N7" i="3"/>
  <c r="H81" i="3"/>
  <c r="C81" i="3"/>
  <c r="I81" i="3"/>
  <c r="D81" i="3"/>
  <c r="G81" i="3"/>
  <c r="J81" i="3"/>
  <c r="G87" i="2"/>
  <c r="D87" i="2"/>
  <c r="L87" i="2"/>
  <c r="P11" i="2"/>
  <c r="P87" i="2" s="1"/>
  <c r="N81" i="3" l="1"/>
  <c r="B85" i="2"/>
  <c r="B82" i="2"/>
  <c r="B79" i="2"/>
  <c r="B78" i="2" s="1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C18" i="2"/>
  <c r="B18" i="2"/>
  <c r="C12" i="2"/>
  <c r="B12" i="2"/>
  <c r="B11" i="2" s="1"/>
  <c r="B87" i="2" s="1"/>
  <c r="D81" i="1"/>
  <c r="D78" i="1"/>
  <c r="D75" i="1"/>
  <c r="C75" i="1"/>
  <c r="C78" i="1"/>
  <c r="C81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C11" i="2" l="1"/>
  <c r="C87" i="2" s="1"/>
  <c r="D9" i="1"/>
  <c r="C9" i="1"/>
  <c r="C74" i="1"/>
  <c r="D74" i="1"/>
  <c r="D83" i="1" l="1"/>
  <c r="C83" i="1"/>
</calcChain>
</file>

<file path=xl/sharedStrings.xml><?xml version="1.0" encoding="utf-8"?>
<sst xmlns="http://schemas.openxmlformats.org/spreadsheetml/2006/main" count="301" uniqueCount="109">
  <si>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</si>
  <si>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</si>
  <si>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</si>
  <si>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</si>
  <si>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</si>
  <si>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</si>
  <si>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</si>
  <si>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</si>
  <si>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</si>
  <si>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</si>
  <si>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</si>
  <si>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</si>
  <si>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</si>
  <si>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</si>
  <si>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</si>
  <si>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</si>
  <si>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</si>
  <si>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</si>
  <si>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</si>
  <si>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</si>
  <si>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</si>
  <si>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</si>
  <si>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</si>
  <si>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</si>
  <si>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</si>
  <si>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</si>
  <si>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</si>
  <si>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</si>
  <si>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</si>
  <si>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</si>
  <si>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</si>
  <si>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</si>
  <si>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</si>
  <si>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</si>
  <si>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</si>
  <si>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</si>
  <si>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</si>
  <si>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</si>
  <si>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</si>
  <si>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</si>
  <si>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</si>
  <si>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</si>
  <si>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</si>
  <si>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</si>
  <si>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</si>
  <si>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</si>
  <si>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</si>
  <si>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</si>
  <si>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</si>
  <si>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</si>
  <si>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</si>
  <si>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</si>
  <si>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</si>
  <si>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</si>
  <si>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</si>
  <si>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</si>
  <si>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</si>
  <si>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</si>
  <si>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</si>
  <si>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</si>
  <si>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</si>
  <si>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</si>
  <si>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</si>
  <si>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</si>
  <si>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</si>
  <si>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</si>
  <si>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</si>
  <si>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</si>
  <si>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</si>
  <si>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</si>
  <si>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</si>
  <si>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</si>
  <si>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</si>
  <si>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</si>
  <si>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</si>
  <si>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</si>
  <si>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</si>
  <si>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</si>
  <si>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</si>
  <si>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</si>
  <si>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</si>
  <si>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</si>
  <si>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</si>
  <si>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</si>
  <si>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</si>
  <si>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</si>
  <si>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</si>
  <si>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</si>
  <si>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</si>
  <si>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</si>
  <si>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</si>
  <si>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</si>
  <si>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</si>
  <si>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</si>
  <si>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</si>
  <si>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</si>
  <si>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</si>
  <si>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</si>
  <si>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</si>
  <si>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Contabilidad Gubernamental</t>
  </si>
  <si>
    <t xml:space="preserve">   Dionicio Félix Castro</t>
  </si>
  <si>
    <t xml:space="preserve">       Luis Dario Terrero Méndez </t>
  </si>
  <si>
    <t>Encargado División Financiera</t>
  </si>
  <si>
    <t xml:space="preserve"> Revisado por</t>
  </si>
  <si>
    <t>Encargado del Departamento Adm. y Financ.</t>
  </si>
  <si>
    <t xml:space="preserve">  Autorizado por</t>
  </si>
  <si>
    <t xml:space="preserve">               Maria Ysabel Brujan Nuñez</t>
  </si>
  <si>
    <t xml:space="preserve">                Analista de Presupuesto</t>
  </si>
  <si>
    <t xml:space="preserve">                            Preparado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</si>
</sst>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4" fontId="8" fillId="0" borderId="0" xfId="0" applyNumberFormat="1" applyFont="1" applyAlignment="1">
      <alignment wrapText="1"/>
    </xf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165" fontId="2" fillId="2" borderId="2" xfId="0" applyNumberFormat="1" applyFont="1" applyFill="1" applyBorder="1"/>
    <xf numFmtId="0" fontId="10" fillId="0" borderId="0" xfId="0" applyFont="1" applyFill="1" applyAlignment="1"/>
    <xf numFmtId="0" fontId="11" fillId="0" borderId="0" xfId="0" applyFont="1" applyFill="1" applyAlignment="1"/>
    <xf numFmtId="39" fontId="12" fillId="0" borderId="0" xfId="1" applyNumberFormat="1" applyFont="1" applyAlignment="1">
      <alignment wrapText="1"/>
    </xf>
    <xf numFmtId="4" fontId="0" fillId="0" borderId="0" xfId="0" applyNumberFormat="1"/>
    <xf numFmtId="39" fontId="3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4" fontId="2" fillId="2" borderId="2" xfId="0" applyNumberFormat="1" applyFont="1" applyFill="1" applyBorder="1"/>
    <xf numFmtId="4" fontId="12" fillId="0" borderId="0" xfId="1" applyNumberFormat="1" applyFont="1" applyAlignment="1">
      <alignment wrapText="1"/>
    </xf>
    <xf numFmtId="4" fontId="13" fillId="0" borderId="0" xfId="0" applyNumberFormat="1" applyFont="1" applyAlignment="1">
      <alignment horizontal="right"/>
    </xf>
    <xf numFmtId="4" fontId="12" fillId="0" borderId="0" xfId="1" applyNumberFormat="1" applyFont="1" applyFill="1" applyAlignment="1">
      <alignment wrapText="1"/>
    </xf>
    <xf numFmtId="0" fontId="6" fillId="0" borderId="0" xfId="0" applyFont="1"/>
    <xf numFmtId="0" fontId="1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top"/>
    </xf>
    <xf numFmtId="0" fontId="15" fillId="0" borderId="0" xfId="0" applyFont="1"/>
    <xf numFmtId="0" fontId="11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7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18" fillId="0" borderId="0" xfId="0" applyFont="1" applyAlignment="1"/>
    <xf numFmtId="0" fontId="18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/>
    </xf>
    <xf numFmtId="0" fontId="18" fillId="0" borderId="0" xfId="0" applyFont="1" applyAlignment="1">
      <alignment vertical="center" wrapText="1"/>
    </xf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0" fontId="0" fillId="0" borderId="0" xfId="0" applyFont="1"/>
    <xf numFmtId="4" fontId="1" fillId="0" borderId="0" xfId="1" applyNumberFormat="1" applyFont="1"/>
    <xf numFmtId="0" fontId="3" fillId="0" borderId="0" xfId="0" applyFont="1"/>
    <xf numFmtId="164" fontId="2" fillId="2" borderId="2" xfId="1" applyFont="1" applyFill="1" applyBorder="1"/>
    <xf numFmtId="164" fontId="3" fillId="0" borderId="1" xfId="1" applyFont="1" applyBorder="1"/>
    <xf numFmtId="39" fontId="19" fillId="0" borderId="0" xfId="1" applyNumberFormat="1" applyFont="1" applyAlignment="1">
      <alignment wrapText="1"/>
    </xf>
    <xf numFmtId="164" fontId="0" fillId="0" borderId="0" xfId="1" applyFont="1"/>
    <xf numFmtId="39" fontId="0" fillId="0" borderId="0" xfId="1" applyNumberFormat="1" applyFont="1"/>
    <xf numFmtId="164" fontId="0" fillId="0" borderId="0" xfId="0" applyNumberFormat="1"/>
    <xf numFmtId="0" fontId="16" fillId="0" borderId="0" xfId="0" applyFont="1" applyFill="1" applyAlignment="1"/>
    <xf numFmtId="0" fontId="10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0</xdr:col>
      <xdr:colOff>2162175</xdr:colOff>
      <xdr:row>7</xdr:row>
      <xdr:rowOff>104775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148590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200025</xdr:colOff>
      <xdr:row>2</xdr:row>
      <xdr:rowOff>38100</xdr:rowOff>
    </xdr:from>
    <xdr:to>
      <xdr:col>15</xdr:col>
      <xdr:colOff>400052</xdr:colOff>
      <xdr:row>6</xdr:row>
      <xdr:rowOff>161924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419100"/>
          <a:ext cx="1724027" cy="11525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0</xdr:rowOff>
    </xdr:from>
    <xdr:to>
      <xdr:col>0</xdr:col>
      <xdr:colOff>2502776</xdr:colOff>
      <xdr:row>5</xdr:row>
      <xdr:rowOff>10948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0"/>
          <a:ext cx="2480880" cy="12262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163285</xdr:colOff>
      <xdr:row>0</xdr:row>
      <xdr:rowOff>108858</xdr:rowOff>
    </xdr:from>
    <xdr:to>
      <xdr:col>13</xdr:col>
      <xdr:colOff>785134</xdr:colOff>
      <xdr:row>5</xdr:row>
      <xdr:rowOff>9525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1785" y="489858"/>
          <a:ext cx="1724027" cy="1152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workbookViewId="0">
      <selection activeCell="I82" sqref="I82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61" t="s">
        <v>98</v>
      </c>
      <c r="C2" s="61"/>
      <c r="D2" s="61"/>
      <c r="E2" s="25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7.25" customHeight="1" x14ac:dyDescent="0.25">
      <c r="B3" s="73" t="s">
        <v>99</v>
      </c>
      <c r="C3" s="74"/>
      <c r="D3" s="74"/>
      <c r="E3" s="26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5">
      <c r="B4" s="67">
        <v>2021</v>
      </c>
      <c r="C4" s="68"/>
      <c r="D4" s="68"/>
      <c r="E4" s="20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2.75" customHeight="1" x14ac:dyDescent="0.25">
      <c r="B5" s="62" t="s">
        <v>76</v>
      </c>
      <c r="C5" s="63"/>
      <c r="D5" s="63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A6" s="13"/>
      <c r="B6" s="62" t="s">
        <v>77</v>
      </c>
      <c r="C6" s="63"/>
      <c r="D6" s="6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" customHeight="1" x14ac:dyDescent="0.25">
      <c r="B7" s="64" t="s">
        <v>66</v>
      </c>
      <c r="C7" s="65" t="s">
        <v>94</v>
      </c>
      <c r="D7" s="65" t="s">
        <v>93</v>
      </c>
      <c r="E7" s="7"/>
    </row>
    <row r="8" spans="1:15" ht="16.5" customHeight="1" x14ac:dyDescent="0.25">
      <c r="B8" s="64"/>
      <c r="C8" s="66"/>
      <c r="D8" s="66"/>
      <c r="E8" s="7"/>
    </row>
    <row r="9" spans="1:15" x14ac:dyDescent="0.25">
      <c r="B9" s="1" t="s">
        <v>0</v>
      </c>
      <c r="C9" s="30">
        <f>+C10+C16+C26+C36+C52+C62+C67+C70</f>
        <v>478893141.38678336</v>
      </c>
      <c r="D9" s="30">
        <f>+D10+D16+D26+D36+D52+D62+D67+D70</f>
        <v>517478406.10000002</v>
      </c>
      <c r="E9" s="7"/>
    </row>
    <row r="10" spans="1:15" x14ac:dyDescent="0.25">
      <c r="B10" s="3" t="s">
        <v>1</v>
      </c>
      <c r="C10" s="31">
        <f>+C11+C12+C14+C13+C15</f>
        <v>394159151.97678334</v>
      </c>
      <c r="D10" s="31">
        <f>+D11+D12+D14+D13+D15</f>
        <v>423698211.69</v>
      </c>
      <c r="E10" s="7"/>
    </row>
    <row r="11" spans="1:15" x14ac:dyDescent="0.25">
      <c r="B11" s="5" t="s">
        <v>2</v>
      </c>
      <c r="C11" s="21">
        <v>259417099.75</v>
      </c>
      <c r="D11" s="21">
        <v>287412352.56</v>
      </c>
      <c r="E11" s="7"/>
    </row>
    <row r="12" spans="1:15" x14ac:dyDescent="0.25">
      <c r="B12" s="5" t="s">
        <v>3</v>
      </c>
      <c r="C12" s="21">
        <v>98965983.226783335</v>
      </c>
      <c r="D12" s="21">
        <v>98434983</v>
      </c>
      <c r="E12" s="7"/>
    </row>
    <row r="13" spans="1:15" x14ac:dyDescent="0.25">
      <c r="B13" s="5" t="s">
        <v>4</v>
      </c>
      <c r="C13" s="21">
        <v>0</v>
      </c>
      <c r="D13" s="21">
        <v>0</v>
      </c>
      <c r="E13" s="7"/>
    </row>
    <row r="14" spans="1:15" x14ac:dyDescent="0.25">
      <c r="B14" s="5" t="s">
        <v>5</v>
      </c>
      <c r="C14" s="21">
        <v>0</v>
      </c>
      <c r="D14" s="21">
        <v>0</v>
      </c>
      <c r="E14" s="7"/>
    </row>
    <row r="15" spans="1:15" x14ac:dyDescent="0.25">
      <c r="B15" s="5" t="s">
        <v>6</v>
      </c>
      <c r="C15" s="21">
        <v>35776069</v>
      </c>
      <c r="D15" s="21">
        <v>37850876.130000003</v>
      </c>
      <c r="E15" s="7"/>
    </row>
    <row r="16" spans="1:15" x14ac:dyDescent="0.25">
      <c r="B16" s="3" t="s">
        <v>7</v>
      </c>
      <c r="C16" s="31">
        <f>+C17+C18+C19+C20+C21+C22+C23+C24+C25</f>
        <v>32662824</v>
      </c>
      <c r="D16" s="31">
        <f>+D17+D18+D19+D20+D21+D22+D23+D24+D25</f>
        <v>47229241</v>
      </c>
      <c r="E16" s="7"/>
    </row>
    <row r="17" spans="2:5" x14ac:dyDescent="0.25">
      <c r="B17" s="5" t="s">
        <v>8</v>
      </c>
      <c r="C17" s="21">
        <v>6623000</v>
      </c>
      <c r="D17" s="21">
        <v>6875096.8899999997</v>
      </c>
      <c r="E17" s="7"/>
    </row>
    <row r="18" spans="2:5" x14ac:dyDescent="0.25">
      <c r="B18" s="5" t="s">
        <v>9</v>
      </c>
      <c r="C18" s="21">
        <v>4640877</v>
      </c>
      <c r="D18" s="21">
        <v>1414877</v>
      </c>
      <c r="E18" s="7"/>
    </row>
    <row r="19" spans="2:5" x14ac:dyDescent="0.25">
      <c r="B19" s="5" t="s">
        <v>10</v>
      </c>
      <c r="C19" s="21">
        <v>350000</v>
      </c>
      <c r="D19" s="21">
        <v>868260</v>
      </c>
      <c r="E19" s="7"/>
    </row>
    <row r="20" spans="2:5" x14ac:dyDescent="0.25">
      <c r="B20" s="5" t="s">
        <v>11</v>
      </c>
      <c r="C20" s="21">
        <v>62000</v>
      </c>
      <c r="D20" s="21">
        <v>62000</v>
      </c>
      <c r="E20" s="7"/>
    </row>
    <row r="21" spans="2:5" x14ac:dyDescent="0.25">
      <c r="B21" s="5" t="s">
        <v>12</v>
      </c>
      <c r="C21" s="21">
        <v>2028000</v>
      </c>
      <c r="D21" s="21">
        <v>4088000</v>
      </c>
    </row>
    <row r="22" spans="2:5" x14ac:dyDescent="0.25">
      <c r="B22" s="5" t="s">
        <v>13</v>
      </c>
      <c r="C22" s="21">
        <v>3200000</v>
      </c>
      <c r="D22" s="21">
        <v>2700000</v>
      </c>
    </row>
    <row r="23" spans="2:5" x14ac:dyDescent="0.25">
      <c r="B23" s="5" t="s">
        <v>14</v>
      </c>
      <c r="C23" s="21">
        <v>3336072</v>
      </c>
      <c r="D23" s="21">
        <v>7829975.1100000003</v>
      </c>
    </row>
    <row r="24" spans="2:5" x14ac:dyDescent="0.25">
      <c r="B24" s="5" t="s">
        <v>15</v>
      </c>
      <c r="C24" s="21">
        <v>6121500</v>
      </c>
      <c r="D24" s="21">
        <v>14939157</v>
      </c>
    </row>
    <row r="25" spans="2:5" x14ac:dyDescent="0.25">
      <c r="B25" s="5" t="s">
        <v>16</v>
      </c>
      <c r="C25" s="21">
        <v>6301375</v>
      </c>
      <c r="D25" s="21">
        <v>8451875</v>
      </c>
    </row>
    <row r="26" spans="2:5" x14ac:dyDescent="0.25">
      <c r="B26" s="3" t="s">
        <v>17</v>
      </c>
      <c r="C26" s="31">
        <f>+C27+C28+C29+C30+C31+C32+C33+C34+C35</f>
        <v>26227111</v>
      </c>
      <c r="D26" s="31">
        <f>+D27+D28+D29+D30+D31+D32+D33+D34+D35</f>
        <v>17227906</v>
      </c>
    </row>
    <row r="27" spans="2:5" x14ac:dyDescent="0.25">
      <c r="B27" s="5" t="s">
        <v>18</v>
      </c>
      <c r="C27" s="22">
        <v>1305166</v>
      </c>
      <c r="D27" s="22">
        <v>1105166</v>
      </c>
    </row>
    <row r="28" spans="2:5" x14ac:dyDescent="0.25">
      <c r="B28" s="5" t="s">
        <v>19</v>
      </c>
      <c r="C28" s="22">
        <v>3674650</v>
      </c>
      <c r="D28" s="22">
        <v>3678290</v>
      </c>
    </row>
    <row r="29" spans="2:5" x14ac:dyDescent="0.25">
      <c r="B29" s="5" t="s">
        <v>20</v>
      </c>
      <c r="C29" s="22">
        <v>865475</v>
      </c>
      <c r="D29" s="22">
        <v>1265475</v>
      </c>
    </row>
    <row r="30" spans="2:5" x14ac:dyDescent="0.25">
      <c r="B30" s="5" t="s">
        <v>21</v>
      </c>
      <c r="C30" s="22">
        <v>6025</v>
      </c>
      <c r="D30" s="22">
        <v>108950</v>
      </c>
    </row>
    <row r="31" spans="2:5" x14ac:dyDescent="0.25">
      <c r="B31" s="5" t="s">
        <v>22</v>
      </c>
      <c r="C31" s="22">
        <v>362132</v>
      </c>
      <c r="D31" s="22">
        <v>354360</v>
      </c>
    </row>
    <row r="32" spans="2:5" x14ac:dyDescent="0.25">
      <c r="B32" s="5" t="s">
        <v>23</v>
      </c>
      <c r="C32" s="22">
        <v>166179</v>
      </c>
      <c r="D32" s="22">
        <v>203566</v>
      </c>
    </row>
    <row r="33" spans="2:4" x14ac:dyDescent="0.25">
      <c r="B33" s="5" t="s">
        <v>24</v>
      </c>
      <c r="C33" s="22">
        <v>6172085</v>
      </c>
      <c r="D33" s="22">
        <v>6455371</v>
      </c>
    </row>
    <row r="34" spans="2:4" x14ac:dyDescent="0.25">
      <c r="B34" s="5" t="s">
        <v>25</v>
      </c>
      <c r="C34" s="22">
        <v>0</v>
      </c>
      <c r="D34" s="22">
        <v>0</v>
      </c>
    </row>
    <row r="35" spans="2:4" x14ac:dyDescent="0.25">
      <c r="B35" s="5" t="s">
        <v>26</v>
      </c>
      <c r="C35" s="22">
        <v>13675399</v>
      </c>
      <c r="D35" s="22">
        <v>4056728</v>
      </c>
    </row>
    <row r="36" spans="2:4" x14ac:dyDescent="0.25">
      <c r="B36" s="3" t="s">
        <v>27</v>
      </c>
      <c r="C36" s="31">
        <f>+C37+C38+C39+C40+C41+C42+C43+C44</f>
        <v>1546200</v>
      </c>
      <c r="D36" s="31">
        <f>+D37+D38+D39+D40+D41+D42+D43+D44</f>
        <v>1546200</v>
      </c>
    </row>
    <row r="37" spans="2:4" x14ac:dyDescent="0.25">
      <c r="B37" s="5" t="s">
        <v>28</v>
      </c>
      <c r="C37" s="21">
        <v>1546200</v>
      </c>
      <c r="D37" s="21">
        <v>1546200</v>
      </c>
    </row>
    <row r="38" spans="2:4" x14ac:dyDescent="0.25">
      <c r="B38" s="5" t="s">
        <v>29</v>
      </c>
      <c r="C38" s="23">
        <v>0</v>
      </c>
      <c r="D38" s="23">
        <v>0</v>
      </c>
    </row>
    <row r="39" spans="2:4" x14ac:dyDescent="0.25">
      <c r="B39" s="5" t="s">
        <v>30</v>
      </c>
      <c r="C39" s="23">
        <v>0</v>
      </c>
      <c r="D39" s="23">
        <v>0</v>
      </c>
    </row>
    <row r="40" spans="2:4" x14ac:dyDescent="0.25">
      <c r="B40" s="5" t="s">
        <v>31</v>
      </c>
      <c r="C40" s="23">
        <v>0</v>
      </c>
      <c r="D40" s="23">
        <v>0</v>
      </c>
    </row>
    <row r="41" spans="2:4" x14ac:dyDescent="0.25">
      <c r="B41" s="5" t="s">
        <v>32</v>
      </c>
      <c r="C41" s="23">
        <v>0</v>
      </c>
      <c r="D41" s="23">
        <v>0</v>
      </c>
    </row>
    <row r="42" spans="2:4" x14ac:dyDescent="0.25">
      <c r="B42" s="5" t="s">
        <v>33</v>
      </c>
      <c r="C42" s="23">
        <v>0</v>
      </c>
      <c r="D42" s="23">
        <v>0</v>
      </c>
    </row>
    <row r="43" spans="2:4" x14ac:dyDescent="0.25">
      <c r="B43" s="5" t="s">
        <v>34</v>
      </c>
      <c r="C43" s="23">
        <v>0</v>
      </c>
      <c r="D43" s="23">
        <v>0</v>
      </c>
    </row>
    <row r="44" spans="2:4" x14ac:dyDescent="0.25">
      <c r="B44" s="5" t="s">
        <v>35</v>
      </c>
      <c r="C44" s="23">
        <v>0</v>
      </c>
      <c r="D44" s="23">
        <v>0</v>
      </c>
    </row>
    <row r="45" spans="2:4" x14ac:dyDescent="0.25">
      <c r="B45" s="3" t="s">
        <v>36</v>
      </c>
      <c r="C45" s="31">
        <f>+C46+C47+C48+C49+C50+C51</f>
        <v>0</v>
      </c>
      <c r="D45" s="31">
        <f>+D46+D47+D48+D49+D50+D51</f>
        <v>0</v>
      </c>
    </row>
    <row r="46" spans="2:4" x14ac:dyDescent="0.25">
      <c r="B46" s="5" t="s">
        <v>37</v>
      </c>
      <c r="C46" s="23">
        <v>0</v>
      </c>
      <c r="D46" s="23">
        <v>0</v>
      </c>
    </row>
    <row r="47" spans="2:4" x14ac:dyDescent="0.25">
      <c r="B47" s="5" t="s">
        <v>38</v>
      </c>
      <c r="C47" s="23">
        <v>0</v>
      </c>
      <c r="D47" s="23">
        <v>0</v>
      </c>
    </row>
    <row r="48" spans="2:4" x14ac:dyDescent="0.25">
      <c r="B48" s="5" t="s">
        <v>39</v>
      </c>
      <c r="C48" s="23">
        <v>0</v>
      </c>
      <c r="D48" s="23">
        <v>0</v>
      </c>
    </row>
    <row r="49" spans="2:4" x14ac:dyDescent="0.25">
      <c r="B49" s="5" t="s">
        <v>40</v>
      </c>
      <c r="C49" s="23">
        <v>0</v>
      </c>
      <c r="D49" s="23">
        <v>0</v>
      </c>
    </row>
    <row r="50" spans="2:4" x14ac:dyDescent="0.25">
      <c r="B50" s="5" t="s">
        <v>41</v>
      </c>
      <c r="C50" s="23">
        <v>0</v>
      </c>
      <c r="D50" s="23">
        <v>0</v>
      </c>
    </row>
    <row r="51" spans="2:4" x14ac:dyDescent="0.25">
      <c r="B51" s="5" t="s">
        <v>42</v>
      </c>
      <c r="C51" s="23">
        <v>0</v>
      </c>
      <c r="D51" s="23">
        <v>0</v>
      </c>
    </row>
    <row r="52" spans="2:4" x14ac:dyDescent="0.25">
      <c r="B52" s="3" t="s">
        <v>43</v>
      </c>
      <c r="C52" s="31">
        <f>+C53+C54+C55+C56+C57+C58+C59+C60+C61</f>
        <v>24297854.41</v>
      </c>
      <c r="D52" s="31">
        <f>+D53+D54+D55+D56+D57+D58+D59+D60+D61</f>
        <v>27776847.41</v>
      </c>
    </row>
    <row r="53" spans="2:4" x14ac:dyDescent="0.25">
      <c r="B53" s="5" t="s">
        <v>44</v>
      </c>
      <c r="C53" s="23">
        <v>8067820</v>
      </c>
      <c r="D53" s="23">
        <v>14170733</v>
      </c>
    </row>
    <row r="54" spans="2:4" x14ac:dyDescent="0.25">
      <c r="B54" s="5" t="s">
        <v>45</v>
      </c>
      <c r="C54" s="23">
        <v>323300</v>
      </c>
      <c r="D54" s="23">
        <v>408380</v>
      </c>
    </row>
    <row r="55" spans="2:4" x14ac:dyDescent="0.25">
      <c r="B55" s="5" t="s">
        <v>46</v>
      </c>
      <c r="C55" s="23">
        <v>2013.41</v>
      </c>
      <c r="D55" s="23">
        <v>2013.41</v>
      </c>
    </row>
    <row r="56" spans="2:4" x14ac:dyDescent="0.25">
      <c r="B56" s="5" t="s">
        <v>47</v>
      </c>
      <c r="C56" s="23">
        <v>5000000</v>
      </c>
      <c r="D56" s="23">
        <v>5000000</v>
      </c>
    </row>
    <row r="57" spans="2:4" x14ac:dyDescent="0.25">
      <c r="B57" s="5" t="s">
        <v>48</v>
      </c>
      <c r="C57" s="23">
        <v>4403221</v>
      </c>
      <c r="D57" s="23">
        <v>4324221</v>
      </c>
    </row>
    <row r="58" spans="2:4" x14ac:dyDescent="0.25">
      <c r="B58" s="5" t="s">
        <v>49</v>
      </c>
      <c r="C58" s="23">
        <v>0</v>
      </c>
      <c r="D58" s="23">
        <v>630000</v>
      </c>
    </row>
    <row r="59" spans="2:4" x14ac:dyDescent="0.25">
      <c r="B59" s="5" t="s">
        <v>50</v>
      </c>
      <c r="C59" s="23">
        <v>0</v>
      </c>
      <c r="D59" s="23">
        <v>0</v>
      </c>
    </row>
    <row r="60" spans="2:4" x14ac:dyDescent="0.25">
      <c r="B60" s="5" t="s">
        <v>51</v>
      </c>
      <c r="C60" s="23">
        <v>6501500</v>
      </c>
      <c r="D60" s="23">
        <v>3241500</v>
      </c>
    </row>
    <row r="61" spans="2:4" x14ac:dyDescent="0.25">
      <c r="B61" s="5" t="s">
        <v>52</v>
      </c>
      <c r="C61" s="23">
        <v>0</v>
      </c>
      <c r="D61" s="23">
        <v>0</v>
      </c>
    </row>
    <row r="62" spans="2:4" x14ac:dyDescent="0.25">
      <c r="B62" s="3" t="s">
        <v>53</v>
      </c>
      <c r="C62" s="31">
        <f>+C63+C64+C65+C66</f>
        <v>0</v>
      </c>
      <c r="D62" s="31">
        <f>+D63+D64+D65+D66</f>
        <v>0</v>
      </c>
    </row>
    <row r="63" spans="2:4" x14ac:dyDescent="0.25">
      <c r="B63" s="5" t="s">
        <v>54</v>
      </c>
      <c r="C63" s="23">
        <v>0</v>
      </c>
      <c r="D63" s="23">
        <v>0</v>
      </c>
    </row>
    <row r="64" spans="2:4" x14ac:dyDescent="0.25">
      <c r="B64" s="5" t="s">
        <v>55</v>
      </c>
      <c r="C64" s="23">
        <v>0</v>
      </c>
      <c r="D64" s="23">
        <v>0</v>
      </c>
    </row>
    <row r="65" spans="2:4" x14ac:dyDescent="0.25">
      <c r="B65" s="5" t="s">
        <v>56</v>
      </c>
      <c r="C65" s="23">
        <v>0</v>
      </c>
      <c r="D65" s="23">
        <v>0</v>
      </c>
    </row>
    <row r="66" spans="2:4" x14ac:dyDescent="0.25">
      <c r="B66" s="5" t="s">
        <v>57</v>
      </c>
      <c r="C66" s="23">
        <v>0</v>
      </c>
      <c r="D66" s="23">
        <v>0</v>
      </c>
    </row>
    <row r="67" spans="2:4" x14ac:dyDescent="0.25">
      <c r="B67" s="3" t="s">
        <v>58</v>
      </c>
      <c r="C67" s="31">
        <f>+C68+C69</f>
        <v>0</v>
      </c>
      <c r="D67" s="31">
        <f>+D68+D69</f>
        <v>0</v>
      </c>
    </row>
    <row r="68" spans="2:4" x14ac:dyDescent="0.25">
      <c r="B68" s="5" t="s">
        <v>59</v>
      </c>
      <c r="C68" s="23">
        <v>0</v>
      </c>
      <c r="D68" s="23">
        <v>0</v>
      </c>
    </row>
    <row r="69" spans="2:4" x14ac:dyDescent="0.25">
      <c r="B69" s="5" t="s">
        <v>60</v>
      </c>
      <c r="C69" s="23">
        <v>0</v>
      </c>
      <c r="D69" s="23">
        <v>0</v>
      </c>
    </row>
    <row r="70" spans="2:4" x14ac:dyDescent="0.25">
      <c r="B70" s="3" t="s">
        <v>61</v>
      </c>
      <c r="C70" s="31">
        <f>+C71+C72+C73</f>
        <v>0</v>
      </c>
      <c r="D70" s="31">
        <f>+D71+D72+D73</f>
        <v>0</v>
      </c>
    </row>
    <row r="71" spans="2:4" x14ac:dyDescent="0.25">
      <c r="B71" s="5" t="s">
        <v>62</v>
      </c>
      <c r="C71" s="23">
        <v>0</v>
      </c>
      <c r="D71" s="23">
        <v>0</v>
      </c>
    </row>
    <row r="72" spans="2:4" x14ac:dyDescent="0.25">
      <c r="B72" s="5" t="s">
        <v>63</v>
      </c>
      <c r="C72" s="23">
        <v>0</v>
      </c>
      <c r="D72" s="23">
        <v>0</v>
      </c>
    </row>
    <row r="73" spans="2:4" x14ac:dyDescent="0.25">
      <c r="B73" s="5" t="s">
        <v>64</v>
      </c>
      <c r="C73" s="23">
        <v>0</v>
      </c>
      <c r="D73" s="23">
        <v>0</v>
      </c>
    </row>
    <row r="74" spans="2:4" x14ac:dyDescent="0.25">
      <c r="B74" s="1" t="s">
        <v>67</v>
      </c>
      <c r="C74" s="30">
        <f>+C75+C78+C81</f>
        <v>0</v>
      </c>
      <c r="D74" s="30">
        <f>+D75+D78+D81</f>
        <v>0</v>
      </c>
    </row>
    <row r="75" spans="2:4" x14ac:dyDescent="0.25">
      <c r="B75" s="3" t="s">
        <v>68</v>
      </c>
      <c r="C75" s="31">
        <f>+C76+C77</f>
        <v>0</v>
      </c>
      <c r="D75" s="31">
        <f>+D76+D77</f>
        <v>0</v>
      </c>
    </row>
    <row r="76" spans="2:4" x14ac:dyDescent="0.25">
      <c r="B76" s="5" t="s">
        <v>69</v>
      </c>
      <c r="C76" s="23">
        <v>0</v>
      </c>
      <c r="D76" s="23">
        <v>0</v>
      </c>
    </row>
    <row r="77" spans="2:4" x14ac:dyDescent="0.25">
      <c r="B77" s="5" t="s">
        <v>70</v>
      </c>
      <c r="C77" s="23">
        <v>0</v>
      </c>
      <c r="D77" s="23">
        <v>0</v>
      </c>
    </row>
    <row r="78" spans="2:4" x14ac:dyDescent="0.25">
      <c r="B78" s="3" t="s">
        <v>71</v>
      </c>
      <c r="C78" s="31">
        <f>+C79+C80</f>
        <v>0</v>
      </c>
      <c r="D78" s="31">
        <f>+D79+D80</f>
        <v>0</v>
      </c>
    </row>
    <row r="79" spans="2:4" x14ac:dyDescent="0.25">
      <c r="B79" s="5" t="s">
        <v>72</v>
      </c>
      <c r="C79" s="23">
        <v>0</v>
      </c>
      <c r="D79" s="23">
        <v>0</v>
      </c>
    </row>
    <row r="80" spans="2:4" x14ac:dyDescent="0.25">
      <c r="B80" s="5" t="s">
        <v>73</v>
      </c>
      <c r="C80" s="23">
        <v>0</v>
      </c>
      <c r="D80" s="23">
        <v>0</v>
      </c>
    </row>
    <row r="81" spans="1:14" x14ac:dyDescent="0.25">
      <c r="B81" s="3" t="s">
        <v>74</v>
      </c>
      <c r="C81" s="31">
        <f>+C82</f>
        <v>0</v>
      </c>
      <c r="D81" s="31">
        <f>+D82</f>
        <v>0</v>
      </c>
    </row>
    <row r="82" spans="1:14" x14ac:dyDescent="0.25">
      <c r="B82" s="5" t="s">
        <v>75</v>
      </c>
      <c r="C82" s="23">
        <v>0</v>
      </c>
      <c r="D82" s="23">
        <v>0</v>
      </c>
    </row>
    <row r="83" spans="1:14" x14ac:dyDescent="0.25">
      <c r="B83" s="8" t="s">
        <v>65</v>
      </c>
      <c r="C83" s="32">
        <f>+C9+C74</f>
        <v>478893141.38678336</v>
      </c>
      <c r="D83" s="32">
        <f>+D9+D74</f>
        <v>517478406.10000002</v>
      </c>
    </row>
    <row r="86" spans="1:14" ht="15.75" x14ac:dyDescent="0.25">
      <c r="A86" s="70" t="s">
        <v>106</v>
      </c>
      <c r="B86" s="70"/>
      <c r="C86" s="76" t="s">
        <v>101</v>
      </c>
      <c r="D86" s="76"/>
      <c r="G86" s="37"/>
      <c r="H86" s="38"/>
      <c r="I86" s="38"/>
      <c r="J86" s="38"/>
      <c r="K86" s="38"/>
      <c r="M86" s="39"/>
      <c r="N86" s="36"/>
    </row>
    <row r="87" spans="1:14" ht="15.75" x14ac:dyDescent="0.25">
      <c r="A87" s="69" t="s">
        <v>108</v>
      </c>
      <c r="B87" s="69"/>
      <c r="C87" s="75" t="s">
        <v>105</v>
      </c>
      <c r="D87" s="75"/>
      <c r="G87" s="40"/>
      <c r="H87" s="41"/>
      <c r="I87" s="41"/>
      <c r="J87" s="41"/>
      <c r="K87" s="41"/>
      <c r="M87" s="42"/>
      <c r="N87" s="42"/>
    </row>
    <row r="88" spans="1:14" ht="27.75" customHeight="1" x14ac:dyDescent="0.25">
      <c r="A88" s="69" t="s">
        <v>107</v>
      </c>
      <c r="B88" s="69"/>
      <c r="C88" s="77" t="s">
        <v>104</v>
      </c>
      <c r="D88" s="77"/>
      <c r="G88" s="43"/>
      <c r="H88" s="36"/>
      <c r="I88" s="36"/>
      <c r="J88" s="36"/>
    </row>
    <row r="89" spans="1:14" ht="20.25" customHeight="1" x14ac:dyDescent="0.25">
      <c r="B89" s="71" t="s">
        <v>100</v>
      </c>
      <c r="C89" s="71"/>
      <c r="D89" s="71"/>
    </row>
    <row r="90" spans="1:14" ht="15.75" x14ac:dyDescent="0.25">
      <c r="B90" s="72" t="s">
        <v>103</v>
      </c>
      <c r="C90" s="72"/>
      <c r="D90" s="72"/>
    </row>
    <row r="91" spans="1:14" ht="15.75" x14ac:dyDescent="0.25">
      <c r="B91" s="72" t="s">
        <v>102</v>
      </c>
      <c r="C91" s="72"/>
      <c r="D91" s="72"/>
    </row>
    <row r="93" spans="1:14" ht="15.75" thickBot="1" x14ac:dyDescent="0.3"/>
    <row r="94" spans="1:14" ht="26.25" customHeight="1" thickBot="1" x14ac:dyDescent="0.3">
      <c r="A94" s="78" t="s">
        <v>95</v>
      </c>
      <c r="B94" s="79"/>
    </row>
    <row r="95" spans="1:14" ht="33.75" customHeight="1" thickBot="1" x14ac:dyDescent="0.3">
      <c r="A95" s="80" t="s">
        <v>96</v>
      </c>
      <c r="B95" s="81"/>
    </row>
    <row r="96" spans="1:14" ht="60" customHeight="1" thickBot="1" x14ac:dyDescent="0.3">
      <c r="A96" s="82" t="s">
        <v>97</v>
      </c>
      <c r="B96" s="83"/>
    </row>
  </sheetData>
  <protectedRanges>
    <protectedRange sqref="B89 G86 D89" name="Rango1_1_1_1_2_1"/>
  </protectedRanges>
  <mergeCells count="20">
    <mergeCell ref="B91:D91"/>
    <mergeCell ref="A94:B94"/>
    <mergeCell ref="A95:B95"/>
    <mergeCell ref="A96:B96"/>
    <mergeCell ref="A88:B88"/>
    <mergeCell ref="A87:B87"/>
    <mergeCell ref="A86:B86"/>
    <mergeCell ref="B89:D89"/>
    <mergeCell ref="B90:D90"/>
    <mergeCell ref="B3:D3"/>
    <mergeCell ref="C87:D87"/>
    <mergeCell ref="C86:D86"/>
    <mergeCell ref="C88:D88"/>
    <mergeCell ref="B2:D2"/>
    <mergeCell ref="B6:D6"/>
    <mergeCell ref="B7:B8"/>
    <mergeCell ref="C7:C8"/>
    <mergeCell ref="D7:D8"/>
    <mergeCell ref="B5:D5"/>
    <mergeCell ref="B4:D4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opLeftCell="B67" workbookViewId="0">
      <selection activeCell="Q87" sqref="Q87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28515625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6" max="17" width="15.140625" bestFit="1" customWidth="1"/>
  </cols>
  <sheetData>
    <row r="3" spans="1:16" ht="28.5" customHeight="1" x14ac:dyDescent="0.35">
      <c r="A3" s="61" t="s">
        <v>98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ht="21" customHeight="1" x14ac:dyDescent="0.25">
      <c r="A4" s="73" t="s">
        <v>99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15.75" x14ac:dyDescent="0.25">
      <c r="A5" s="67">
        <v>2021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15.75" customHeight="1" x14ac:dyDescent="0.25">
      <c r="A6" s="62" t="s">
        <v>92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.75" customHeight="1" x14ac:dyDescent="0.25">
      <c r="A7" s="63" t="s">
        <v>77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9" spans="1:16" ht="25.5" customHeight="1" x14ac:dyDescent="0.25">
      <c r="A9" s="64" t="s">
        <v>66</v>
      </c>
      <c r="B9" s="65" t="s">
        <v>94</v>
      </c>
      <c r="C9" s="65" t="s">
        <v>93</v>
      </c>
      <c r="D9" s="84" t="s">
        <v>91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</row>
    <row r="10" spans="1:16" x14ac:dyDescent="0.25">
      <c r="A10" s="64"/>
      <c r="B10" s="66"/>
      <c r="C10" s="66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6" x14ac:dyDescent="0.25">
      <c r="A11" s="1" t="s">
        <v>0</v>
      </c>
      <c r="B11" s="30">
        <f>+B12+B18+B28+B38+B47+B54+B64+B69+B72</f>
        <v>478893141.38678336</v>
      </c>
      <c r="C11" s="30">
        <f t="shared" ref="C11:O11" si="0">+C12+C18+C28+C38+C47+C54+C64+C69+C72</f>
        <v>517478406.10000002</v>
      </c>
      <c r="D11" s="30">
        <f t="shared" si="0"/>
        <v>20345721.280000001</v>
      </c>
      <c r="E11" s="30">
        <f t="shared" si="0"/>
        <v>21815852.869999997</v>
      </c>
      <c r="F11" s="30">
        <f t="shared" si="0"/>
        <v>25993224.449999999</v>
      </c>
      <c r="G11" s="30">
        <f t="shared" si="0"/>
        <v>29148510.690000001</v>
      </c>
      <c r="H11" s="30">
        <f t="shared" si="0"/>
        <v>31483209.330000002</v>
      </c>
      <c r="I11" s="30">
        <f t="shared" si="0"/>
        <v>23487826.099999998</v>
      </c>
      <c r="J11" s="30">
        <f t="shared" si="0"/>
        <v>47389288.660000004</v>
      </c>
      <c r="K11" s="30">
        <f t="shared" si="0"/>
        <v>26334827.480000008</v>
      </c>
      <c r="L11" s="30">
        <f t="shared" si="0"/>
        <v>35518044.520000003</v>
      </c>
      <c r="M11" s="31">
        <f>+M12+M18+M28+M38+M47+M54+M64+M69+M72</f>
        <v>53053291.189999998</v>
      </c>
      <c r="N11" s="2">
        <f t="shared" si="0"/>
        <v>0</v>
      </c>
      <c r="O11" s="2">
        <f t="shared" si="0"/>
        <v>0</v>
      </c>
      <c r="P11" s="55">
        <f>+D11+E11+F11+G11+H11+I11+J11+K11+L11+M11+N11+O11</f>
        <v>314569796.57000005</v>
      </c>
    </row>
    <row r="12" spans="1:16" x14ac:dyDescent="0.25">
      <c r="A12" s="3" t="s">
        <v>1</v>
      </c>
      <c r="B12" s="31">
        <f>+B13+B14+B16+B15+B17</f>
        <v>394159151.97678334</v>
      </c>
      <c r="C12" s="31">
        <f>+C13+C14+C16+C15+C17</f>
        <v>423698211.69</v>
      </c>
      <c r="D12" s="31">
        <f t="shared" ref="D12:O12" si="1">+D13+D14+D16+D15+D17</f>
        <v>20345721.280000001</v>
      </c>
      <c r="E12" s="31">
        <f t="shared" si="1"/>
        <v>20318861.279999997</v>
      </c>
      <c r="F12" s="31">
        <f t="shared" si="1"/>
        <v>22292588.93</v>
      </c>
      <c r="G12" s="31">
        <f t="shared" si="1"/>
        <v>28231942.25</v>
      </c>
      <c r="H12" s="31">
        <f t="shared" si="1"/>
        <v>30169200.080000002</v>
      </c>
      <c r="I12" s="31">
        <f t="shared" si="1"/>
        <v>21662251.050000001</v>
      </c>
      <c r="J12" s="31">
        <f t="shared" si="1"/>
        <v>39731328.590000004</v>
      </c>
      <c r="K12" s="31">
        <f t="shared" si="1"/>
        <v>24303864.350000005</v>
      </c>
      <c r="L12" s="31">
        <f t="shared" si="1"/>
        <v>27560882</v>
      </c>
      <c r="M12" s="4">
        <f>+M13+M14+M16+M15+M17</f>
        <v>41144474.909999996</v>
      </c>
      <c r="N12" s="4">
        <f t="shared" si="1"/>
        <v>0</v>
      </c>
      <c r="O12" s="4">
        <f t="shared" si="1"/>
        <v>0</v>
      </c>
      <c r="P12" s="31">
        <f t="shared" ref="P12:P75" si="2">+D12+E12+F12+G12+H12+I12+J12+K12+L12+M12+N12+O12</f>
        <v>275761114.72000003</v>
      </c>
    </row>
    <row r="13" spans="1:16" x14ac:dyDescent="0.25">
      <c r="A13" s="5" t="s">
        <v>2</v>
      </c>
      <c r="B13" s="21">
        <v>259417099.75</v>
      </c>
      <c r="C13" s="21">
        <v>287412352.56</v>
      </c>
      <c r="D13" s="33">
        <v>17282473</v>
      </c>
      <c r="E13" s="33">
        <v>17215806.329999998</v>
      </c>
      <c r="F13" s="34">
        <v>18971923</v>
      </c>
      <c r="G13" s="33">
        <v>24541789.670000002</v>
      </c>
      <c r="H13" s="28">
        <v>26484917.050000001</v>
      </c>
      <c r="I13" s="33">
        <v>18360206.34</v>
      </c>
      <c r="J13" s="28">
        <v>21391681.34</v>
      </c>
      <c r="K13" s="33">
        <v>20695789.670000002</v>
      </c>
      <c r="L13" s="33">
        <v>23445119.890000001</v>
      </c>
      <c r="M13" s="27">
        <v>20969214.670000002</v>
      </c>
      <c r="P13" s="27">
        <f t="shared" si="2"/>
        <v>209358920.95999998</v>
      </c>
    </row>
    <row r="14" spans="1:16" x14ac:dyDescent="0.25">
      <c r="A14" s="5" t="s">
        <v>3</v>
      </c>
      <c r="B14" s="21">
        <v>98965983.226783335</v>
      </c>
      <c r="C14" s="21">
        <v>98434983</v>
      </c>
      <c r="D14" s="33">
        <v>521000</v>
      </c>
      <c r="E14" s="33">
        <v>571000</v>
      </c>
      <c r="F14" s="34">
        <v>546000</v>
      </c>
      <c r="G14" s="33">
        <v>136000</v>
      </c>
      <c r="H14" s="28">
        <v>845600</v>
      </c>
      <c r="I14" s="33">
        <v>591000</v>
      </c>
      <c r="J14" s="28">
        <v>15272930.65</v>
      </c>
      <c r="K14" s="33">
        <v>509166.67</v>
      </c>
      <c r="L14" s="33">
        <v>1070733.33</v>
      </c>
      <c r="M14" s="27">
        <v>17103518.830000002</v>
      </c>
      <c r="P14" s="27">
        <f t="shared" si="2"/>
        <v>37166949.480000004</v>
      </c>
    </row>
    <row r="15" spans="1:16" x14ac:dyDescent="0.25">
      <c r="A15" s="5" t="s">
        <v>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27">
        <v>0</v>
      </c>
      <c r="P15" s="27">
        <f t="shared" si="2"/>
        <v>0</v>
      </c>
    </row>
    <row r="16" spans="1:16" x14ac:dyDescent="0.25">
      <c r="A16" s="5" t="s">
        <v>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27">
        <v>0</v>
      </c>
      <c r="P16" s="27">
        <f t="shared" si="2"/>
        <v>0</v>
      </c>
    </row>
    <row r="17" spans="1:16" x14ac:dyDescent="0.25">
      <c r="A17" s="5" t="s">
        <v>6</v>
      </c>
      <c r="B17" s="21">
        <v>35776069</v>
      </c>
      <c r="C17" s="21">
        <v>37850876.130000003</v>
      </c>
      <c r="D17" s="33">
        <v>2542248.2799999998</v>
      </c>
      <c r="E17" s="33">
        <v>2532054.9500000002</v>
      </c>
      <c r="F17" s="34">
        <v>2774665.9299999997</v>
      </c>
      <c r="G17" s="28">
        <v>3554152.58</v>
      </c>
      <c r="H17" s="28">
        <v>2838683.03</v>
      </c>
      <c r="I17" s="33">
        <v>2711044.7100000004</v>
      </c>
      <c r="J17" s="28">
        <v>3066716.6</v>
      </c>
      <c r="K17" s="33">
        <v>3098908.0100000002</v>
      </c>
      <c r="L17" s="33">
        <v>3045028.78</v>
      </c>
      <c r="M17" s="27">
        <v>3071741.4099999997</v>
      </c>
      <c r="P17" s="27">
        <f t="shared" si="2"/>
        <v>29235244.280000005</v>
      </c>
    </row>
    <row r="18" spans="1:16" x14ac:dyDescent="0.25">
      <c r="A18" s="3" t="s">
        <v>7</v>
      </c>
      <c r="B18" s="31">
        <f>+B19+B20+B21+B22+B23+B24+B25+B26+B27</f>
        <v>32662824</v>
      </c>
      <c r="C18" s="31">
        <f>+C19+C20+C21+C22+C23+C24+C25+C26+C27</f>
        <v>47229241</v>
      </c>
      <c r="D18" s="31">
        <f t="shared" ref="D18:L18" si="3">+D19+D20+D21+D22+D23+D24+D25+D26+D27</f>
        <v>0</v>
      </c>
      <c r="E18" s="31">
        <f t="shared" si="3"/>
        <v>1496991.59</v>
      </c>
      <c r="F18" s="31">
        <f t="shared" si="3"/>
        <v>3700635.5200000005</v>
      </c>
      <c r="G18" s="31">
        <f t="shared" si="3"/>
        <v>891381.44000000006</v>
      </c>
      <c r="H18" s="31">
        <f t="shared" si="3"/>
        <v>827844.30999999994</v>
      </c>
      <c r="I18" s="31">
        <f t="shared" si="3"/>
        <v>1441339.72</v>
      </c>
      <c r="J18" s="31">
        <f t="shared" si="3"/>
        <v>3686457.3200000003</v>
      </c>
      <c r="K18" s="31">
        <f t="shared" si="3"/>
        <v>1138866.33</v>
      </c>
      <c r="L18" s="31">
        <f t="shared" si="3"/>
        <v>4325199.71</v>
      </c>
      <c r="M18" s="29">
        <f>+M19+M20+M21+M22+M23+M24+M25+M26+M27</f>
        <v>2701156.73</v>
      </c>
      <c r="P18" s="31">
        <f t="shared" si="2"/>
        <v>20209872.670000002</v>
      </c>
    </row>
    <row r="19" spans="1:16" x14ac:dyDescent="0.25">
      <c r="A19" s="5" t="s">
        <v>8</v>
      </c>
      <c r="B19" s="21">
        <v>6623000</v>
      </c>
      <c r="C19" s="21">
        <v>6875096.8899999997</v>
      </c>
      <c r="D19" s="33">
        <v>0</v>
      </c>
      <c r="E19" s="33">
        <v>853889.83000000007</v>
      </c>
      <c r="F19" s="34">
        <v>594344.76</v>
      </c>
      <c r="G19" s="28">
        <v>570355.06000000006</v>
      </c>
      <c r="H19" s="28">
        <v>594556.74</v>
      </c>
      <c r="I19" s="33">
        <v>578874.52</v>
      </c>
      <c r="J19" s="28">
        <v>593888.85</v>
      </c>
      <c r="K19" s="33">
        <v>326726.15000000002</v>
      </c>
      <c r="L19" s="33">
        <v>958610.46</v>
      </c>
      <c r="M19" s="27">
        <v>303634.62</v>
      </c>
      <c r="P19" s="27">
        <f t="shared" si="2"/>
        <v>5374880.9900000002</v>
      </c>
    </row>
    <row r="20" spans="1:16" x14ac:dyDescent="0.25">
      <c r="A20" s="5" t="s">
        <v>9</v>
      </c>
      <c r="B20" s="21">
        <v>4640877</v>
      </c>
      <c r="C20" s="21">
        <v>1414877</v>
      </c>
      <c r="D20" s="33">
        <v>0</v>
      </c>
      <c r="E20" s="33">
        <v>0</v>
      </c>
      <c r="F20" s="33">
        <v>0</v>
      </c>
      <c r="G20" s="33">
        <v>0</v>
      </c>
      <c r="H20" s="28">
        <v>19041.47</v>
      </c>
      <c r="I20" s="33">
        <v>9964.69</v>
      </c>
      <c r="J20" s="28">
        <v>14635.72</v>
      </c>
      <c r="K20" s="33">
        <v>28320</v>
      </c>
      <c r="L20" s="33">
        <v>152164.75</v>
      </c>
      <c r="M20" s="27">
        <v>18408</v>
      </c>
      <c r="P20" s="27">
        <f t="shared" si="2"/>
        <v>242534.63</v>
      </c>
    </row>
    <row r="21" spans="1:16" x14ac:dyDescent="0.25">
      <c r="A21" s="5" t="s">
        <v>10</v>
      </c>
      <c r="B21" s="21">
        <v>350000</v>
      </c>
      <c r="C21" s="21">
        <v>868260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>
        <v>506550</v>
      </c>
      <c r="K21" s="33">
        <v>0</v>
      </c>
      <c r="L21" s="33">
        <v>0</v>
      </c>
      <c r="M21" s="27">
        <v>0</v>
      </c>
      <c r="P21" s="27">
        <f t="shared" si="2"/>
        <v>506550</v>
      </c>
    </row>
    <row r="22" spans="1:16" x14ac:dyDescent="0.25">
      <c r="A22" s="5" t="s">
        <v>11</v>
      </c>
      <c r="B22" s="21">
        <v>62000</v>
      </c>
      <c r="C22" s="21">
        <v>62000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660</v>
      </c>
      <c r="J22" s="28">
        <v>4617</v>
      </c>
      <c r="K22" s="33">
        <v>0</v>
      </c>
      <c r="L22" s="33">
        <v>0</v>
      </c>
      <c r="M22" s="27">
        <v>0</v>
      </c>
      <c r="P22" s="27">
        <f t="shared" si="2"/>
        <v>5277</v>
      </c>
    </row>
    <row r="23" spans="1:16" x14ac:dyDescent="0.25">
      <c r="A23" s="5" t="s">
        <v>12</v>
      </c>
      <c r="B23" s="21">
        <v>2028000</v>
      </c>
      <c r="C23" s="21">
        <v>4088000</v>
      </c>
      <c r="D23" s="33">
        <v>0</v>
      </c>
      <c r="E23" s="33">
        <v>88000</v>
      </c>
      <c r="F23" s="34">
        <v>44000</v>
      </c>
      <c r="G23" s="28">
        <v>44000</v>
      </c>
      <c r="H23" s="28">
        <v>44000</v>
      </c>
      <c r="I23" s="33">
        <v>44000</v>
      </c>
      <c r="J23" s="28">
        <v>178872.47</v>
      </c>
      <c r="K23" s="33">
        <v>89961</v>
      </c>
      <c r="L23" s="33">
        <v>44000</v>
      </c>
      <c r="M23" s="27">
        <v>343012</v>
      </c>
      <c r="P23" s="27">
        <f t="shared" si="2"/>
        <v>919845.47</v>
      </c>
    </row>
    <row r="24" spans="1:16" x14ac:dyDescent="0.25">
      <c r="A24" s="5" t="s">
        <v>13</v>
      </c>
      <c r="B24" s="21">
        <v>3200000</v>
      </c>
      <c r="C24" s="21">
        <v>2700000</v>
      </c>
      <c r="D24" s="33">
        <v>0</v>
      </c>
      <c r="E24" s="35">
        <v>50870.06</v>
      </c>
      <c r="F24" s="34">
        <v>1953097.98</v>
      </c>
      <c r="G24" s="28">
        <v>39391.879999999997</v>
      </c>
      <c r="H24" s="28">
        <v>59917.599999999999</v>
      </c>
      <c r="I24" s="35">
        <v>29126.91</v>
      </c>
      <c r="J24" s="28">
        <v>35417.410000000003</v>
      </c>
      <c r="K24" s="35">
        <v>31054.240000000002</v>
      </c>
      <c r="L24" s="35">
        <v>48614.5</v>
      </c>
      <c r="M24" s="27">
        <v>35914.78</v>
      </c>
      <c r="P24" s="27">
        <f t="shared" si="2"/>
        <v>2283405.3600000003</v>
      </c>
    </row>
    <row r="25" spans="1:16" x14ac:dyDescent="0.25">
      <c r="A25" s="5" t="s">
        <v>14</v>
      </c>
      <c r="B25" s="21">
        <v>3336072</v>
      </c>
      <c r="C25" s="21">
        <v>7829975.1100000003</v>
      </c>
      <c r="D25" s="33">
        <v>0</v>
      </c>
      <c r="E25" s="33">
        <v>0</v>
      </c>
      <c r="F25" s="34">
        <v>222989.18</v>
      </c>
      <c r="G25" s="28">
        <v>100719.1</v>
      </c>
      <c r="H25" s="28">
        <v>63246.5</v>
      </c>
      <c r="I25" s="33">
        <v>435200.09</v>
      </c>
      <c r="J25" s="28">
        <v>904378.76</v>
      </c>
      <c r="K25" s="33">
        <v>181511.79</v>
      </c>
      <c r="L25" s="33">
        <v>2359999.4500000002</v>
      </c>
      <c r="M25" s="27">
        <v>985751.79999999993</v>
      </c>
      <c r="P25" s="27">
        <f t="shared" si="2"/>
        <v>5253796.67</v>
      </c>
    </row>
    <row r="26" spans="1:16" x14ac:dyDescent="0.25">
      <c r="A26" s="5" t="s">
        <v>15</v>
      </c>
      <c r="B26" s="21">
        <v>6121500</v>
      </c>
      <c r="C26" s="21">
        <v>14939157</v>
      </c>
      <c r="D26" s="33">
        <v>0</v>
      </c>
      <c r="E26" s="33">
        <v>0</v>
      </c>
      <c r="F26" s="34">
        <v>28320</v>
      </c>
      <c r="G26" s="28">
        <v>71980</v>
      </c>
      <c r="H26" s="28">
        <v>47082</v>
      </c>
      <c r="I26" s="33">
        <v>272273.57</v>
      </c>
      <c r="J26" s="28">
        <v>362377.02</v>
      </c>
      <c r="K26" s="33">
        <v>97072.7</v>
      </c>
      <c r="L26" s="33">
        <v>740098.55</v>
      </c>
      <c r="M26" s="27">
        <v>738580.11</v>
      </c>
      <c r="P26" s="27">
        <f t="shared" si="2"/>
        <v>2357783.9500000002</v>
      </c>
    </row>
    <row r="27" spans="1:16" x14ac:dyDescent="0.25">
      <c r="A27" s="5" t="s">
        <v>16</v>
      </c>
      <c r="B27" s="21">
        <v>6301375</v>
      </c>
      <c r="C27" s="21">
        <v>8451875</v>
      </c>
      <c r="D27" s="33">
        <v>0</v>
      </c>
      <c r="E27" s="33">
        <v>504231.7</v>
      </c>
      <c r="F27" s="34">
        <v>857883.6</v>
      </c>
      <c r="G27" s="28">
        <v>64935.4</v>
      </c>
      <c r="H27" s="33">
        <v>0</v>
      </c>
      <c r="I27" s="33">
        <v>71239.94</v>
      </c>
      <c r="J27" s="28">
        <v>1085720.0900000001</v>
      </c>
      <c r="K27" s="33">
        <v>384220.45</v>
      </c>
      <c r="L27" s="33">
        <v>21712</v>
      </c>
      <c r="M27" s="27">
        <v>275855.42</v>
      </c>
      <c r="P27" s="27">
        <f t="shared" si="2"/>
        <v>3265798.6</v>
      </c>
    </row>
    <row r="28" spans="1:16" x14ac:dyDescent="0.25">
      <c r="A28" s="3" t="s">
        <v>17</v>
      </c>
      <c r="B28" s="31">
        <f>+B29+B30+B31+B32+B33+B34+B35+B36+B37</f>
        <v>26227111</v>
      </c>
      <c r="C28" s="31">
        <f>+C29+C30+C31+C32+C33+C34+C35+C36+C37</f>
        <v>17227906</v>
      </c>
      <c r="D28" s="31">
        <f t="shared" ref="D28:L28" si="4">+D29+D30+D31+D32+D33+D34+D35+D36+D37</f>
        <v>0</v>
      </c>
      <c r="E28" s="31">
        <f t="shared" si="4"/>
        <v>0</v>
      </c>
      <c r="F28" s="31">
        <f t="shared" si="4"/>
        <v>0</v>
      </c>
      <c r="G28" s="31">
        <f t="shared" si="4"/>
        <v>25187</v>
      </c>
      <c r="H28" s="31">
        <f t="shared" si="4"/>
        <v>392264.83999999997</v>
      </c>
      <c r="I28" s="31">
        <f t="shared" si="4"/>
        <v>384235.3299999999</v>
      </c>
      <c r="J28" s="31">
        <f t="shared" si="4"/>
        <v>3914165.71</v>
      </c>
      <c r="K28" s="31">
        <f t="shared" si="4"/>
        <v>340005.61</v>
      </c>
      <c r="L28" s="31">
        <f t="shared" si="4"/>
        <v>996152.8899999999</v>
      </c>
      <c r="M28" s="56">
        <f>+M29+M30+M31+M32+M33+M34+M35+M36+M37</f>
        <v>753671.78</v>
      </c>
      <c r="N28" s="31"/>
      <c r="O28" s="31"/>
      <c r="P28" s="31">
        <f t="shared" si="2"/>
        <v>6805683.1600000001</v>
      </c>
    </row>
    <row r="29" spans="1:16" x14ac:dyDescent="0.25">
      <c r="A29" s="5" t="s">
        <v>18</v>
      </c>
      <c r="B29" s="22">
        <v>1305166</v>
      </c>
      <c r="C29" s="22">
        <v>1105166</v>
      </c>
      <c r="D29" s="33">
        <v>0</v>
      </c>
      <c r="E29" s="33">
        <v>0</v>
      </c>
      <c r="F29" s="33">
        <v>0</v>
      </c>
      <c r="G29" s="28">
        <v>25187</v>
      </c>
      <c r="H29" s="28">
        <v>97129.98</v>
      </c>
      <c r="I29" s="33">
        <v>171519.34</v>
      </c>
      <c r="J29" s="28">
        <v>127502.02</v>
      </c>
      <c r="K29" s="33">
        <v>49102</v>
      </c>
      <c r="L29" s="27">
        <v>44348</v>
      </c>
      <c r="M29" s="27">
        <v>115863.2</v>
      </c>
      <c r="N29" s="27"/>
      <c r="O29" s="27"/>
      <c r="P29" s="27">
        <f t="shared" si="2"/>
        <v>630651.54</v>
      </c>
    </row>
    <row r="30" spans="1:16" x14ac:dyDescent="0.25">
      <c r="A30" s="5" t="s">
        <v>19</v>
      </c>
      <c r="B30" s="22">
        <v>3674650</v>
      </c>
      <c r="C30" s="22">
        <v>3678290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11358.75</v>
      </c>
      <c r="J30" s="33">
        <v>0</v>
      </c>
      <c r="K30" s="33">
        <v>3228.48</v>
      </c>
      <c r="L30" s="27">
        <v>502373.2</v>
      </c>
      <c r="M30" s="27">
        <v>0</v>
      </c>
      <c r="N30" s="27"/>
      <c r="O30" s="27"/>
      <c r="P30" s="27">
        <f t="shared" si="2"/>
        <v>516960.43</v>
      </c>
    </row>
    <row r="31" spans="1:16" x14ac:dyDescent="0.25">
      <c r="A31" s="5" t="s">
        <v>20</v>
      </c>
      <c r="B31" s="22">
        <v>865475</v>
      </c>
      <c r="C31" s="22">
        <v>1265475</v>
      </c>
      <c r="D31" s="33">
        <v>0</v>
      </c>
      <c r="E31" s="33">
        <v>0</v>
      </c>
      <c r="F31" s="33">
        <v>0</v>
      </c>
      <c r="G31" s="33">
        <v>0</v>
      </c>
      <c r="H31" s="28">
        <v>77283.86</v>
      </c>
      <c r="I31" s="33">
        <v>71482.259999999995</v>
      </c>
      <c r="J31" s="28">
        <v>55672.04</v>
      </c>
      <c r="K31" s="33">
        <v>170067.5</v>
      </c>
      <c r="L31" s="27">
        <v>311107</v>
      </c>
      <c r="M31" s="27">
        <v>100099.4</v>
      </c>
      <c r="N31" s="27"/>
      <c r="O31" s="27"/>
      <c r="P31" s="27">
        <f t="shared" si="2"/>
        <v>785712.06</v>
      </c>
    </row>
    <row r="32" spans="1:16" x14ac:dyDescent="0.25">
      <c r="A32" s="5" t="s">
        <v>21</v>
      </c>
      <c r="B32" s="22">
        <v>6025</v>
      </c>
      <c r="C32" s="22">
        <v>108950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8434.94</v>
      </c>
      <c r="J32" s="35">
        <v>0</v>
      </c>
      <c r="K32" s="35">
        <v>0</v>
      </c>
      <c r="L32" s="27">
        <v>0</v>
      </c>
      <c r="M32" s="27">
        <v>0</v>
      </c>
      <c r="N32" s="27"/>
      <c r="O32" s="27"/>
      <c r="P32" s="27">
        <f t="shared" si="2"/>
        <v>8434.94</v>
      </c>
    </row>
    <row r="33" spans="1:16" x14ac:dyDescent="0.25">
      <c r="A33" s="5" t="s">
        <v>22</v>
      </c>
      <c r="B33" s="22">
        <v>362132</v>
      </c>
      <c r="C33" s="22">
        <v>354360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16194.93</v>
      </c>
      <c r="J33" s="28">
        <v>7050.5</v>
      </c>
      <c r="K33" s="33">
        <v>0</v>
      </c>
      <c r="L33" s="27">
        <v>69993.009999999995</v>
      </c>
      <c r="M33" s="27">
        <v>0</v>
      </c>
      <c r="N33" s="27"/>
      <c r="O33" s="27"/>
      <c r="P33" s="27">
        <f t="shared" si="2"/>
        <v>93238.44</v>
      </c>
    </row>
    <row r="34" spans="1:16" x14ac:dyDescent="0.25">
      <c r="A34" s="5" t="s">
        <v>23</v>
      </c>
      <c r="B34" s="22">
        <v>166179</v>
      </c>
      <c r="C34" s="22">
        <v>203566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4989.22</v>
      </c>
      <c r="J34" s="28">
        <v>1430.67</v>
      </c>
      <c r="K34" s="33">
        <v>16992</v>
      </c>
      <c r="L34" s="27">
        <v>0</v>
      </c>
      <c r="M34" s="27">
        <v>0</v>
      </c>
      <c r="N34" s="27"/>
      <c r="O34" s="27"/>
      <c r="P34" s="27">
        <f t="shared" si="2"/>
        <v>23411.89</v>
      </c>
    </row>
    <row r="35" spans="1:16" x14ac:dyDescent="0.25">
      <c r="A35" s="5" t="s">
        <v>24</v>
      </c>
      <c r="B35" s="22">
        <v>6172085</v>
      </c>
      <c r="C35" s="22">
        <v>6455371</v>
      </c>
      <c r="D35" s="33">
        <v>0</v>
      </c>
      <c r="E35" s="33">
        <v>0</v>
      </c>
      <c r="F35" s="33">
        <v>0</v>
      </c>
      <c r="G35" s="33">
        <v>0</v>
      </c>
      <c r="H35" s="28">
        <v>148821</v>
      </c>
      <c r="I35" s="33">
        <v>6712.67</v>
      </c>
      <c r="J35" s="28">
        <v>3001424.98</v>
      </c>
      <c r="K35" s="33">
        <v>16538.88</v>
      </c>
      <c r="L35" s="27">
        <v>0</v>
      </c>
      <c r="M35" s="27">
        <v>28335</v>
      </c>
      <c r="N35" s="27"/>
      <c r="O35" s="27"/>
      <c r="P35" s="27">
        <f t="shared" si="2"/>
        <v>3201832.53</v>
      </c>
    </row>
    <row r="36" spans="1:16" x14ac:dyDescent="0.25">
      <c r="A36" s="5" t="s">
        <v>25</v>
      </c>
      <c r="B36" s="22">
        <v>0</v>
      </c>
      <c r="C36" s="22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5">
        <v>0</v>
      </c>
      <c r="J36" s="35">
        <v>0</v>
      </c>
      <c r="K36" s="35">
        <v>0</v>
      </c>
      <c r="L36" s="27">
        <v>0</v>
      </c>
      <c r="M36" s="27">
        <v>0</v>
      </c>
      <c r="N36" s="27"/>
      <c r="O36" s="27"/>
      <c r="P36" s="27">
        <f t="shared" si="2"/>
        <v>0</v>
      </c>
    </row>
    <row r="37" spans="1:16" x14ac:dyDescent="0.25">
      <c r="A37" s="5" t="s">
        <v>26</v>
      </c>
      <c r="B37" s="22">
        <v>13675399</v>
      </c>
      <c r="C37" s="22">
        <v>4056728</v>
      </c>
      <c r="D37" s="33">
        <v>0</v>
      </c>
      <c r="E37" s="33">
        <v>0</v>
      </c>
      <c r="F37" s="33">
        <v>0</v>
      </c>
      <c r="G37" s="33">
        <v>0</v>
      </c>
      <c r="H37" s="28">
        <v>69030</v>
      </c>
      <c r="I37" s="33">
        <v>93543.219999999987</v>
      </c>
      <c r="J37" s="28">
        <v>721085.50000000012</v>
      </c>
      <c r="K37" s="33">
        <v>84076.75</v>
      </c>
      <c r="L37" s="27">
        <v>68331.679999999993</v>
      </c>
      <c r="M37" s="27">
        <v>509374.18000000005</v>
      </c>
      <c r="N37" s="27"/>
      <c r="O37" s="27"/>
      <c r="P37" s="27">
        <f t="shared" si="2"/>
        <v>1545441.33</v>
      </c>
    </row>
    <row r="38" spans="1:16" x14ac:dyDescent="0.25">
      <c r="A38" s="3" t="s">
        <v>27</v>
      </c>
      <c r="B38" s="31">
        <f>+B39+B40+B41+B42+B43+B44+B45+B46</f>
        <v>1546200</v>
      </c>
      <c r="C38" s="31">
        <f>+C39+C40+C41+C42+C43+C44+C45+C46</f>
        <v>1546200</v>
      </c>
      <c r="D38" s="31">
        <f t="shared" ref="D38:L38" si="5">+D39+D40+D41+D42+D43+D44+D45+D46</f>
        <v>0</v>
      </c>
      <c r="E38" s="31">
        <f t="shared" si="5"/>
        <v>0</v>
      </c>
      <c r="F38" s="31">
        <f t="shared" si="5"/>
        <v>0</v>
      </c>
      <c r="G38" s="31">
        <f t="shared" si="5"/>
        <v>0</v>
      </c>
      <c r="H38" s="31">
        <f t="shared" si="5"/>
        <v>0</v>
      </c>
      <c r="I38" s="31">
        <f t="shared" si="5"/>
        <v>0</v>
      </c>
      <c r="J38" s="31">
        <f t="shared" si="5"/>
        <v>0</v>
      </c>
      <c r="K38" s="31">
        <f t="shared" si="5"/>
        <v>0</v>
      </c>
      <c r="L38" s="31">
        <f t="shared" si="5"/>
        <v>0</v>
      </c>
      <c r="M38" s="56">
        <v>0</v>
      </c>
      <c r="P38" s="31">
        <f t="shared" si="2"/>
        <v>0</v>
      </c>
    </row>
    <row r="39" spans="1:16" x14ac:dyDescent="0.25">
      <c r="A39" s="5" t="s">
        <v>28</v>
      </c>
      <c r="B39" s="21">
        <v>1546200</v>
      </c>
      <c r="C39" s="21">
        <v>1546200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27">
        <v>0</v>
      </c>
      <c r="P39" s="35">
        <f t="shared" si="2"/>
        <v>0</v>
      </c>
    </row>
    <row r="40" spans="1:16" x14ac:dyDescent="0.25">
      <c r="A40" s="5" t="s">
        <v>29</v>
      </c>
      <c r="B40" s="23">
        <v>0</v>
      </c>
      <c r="C40" s="2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5">
        <v>0</v>
      </c>
      <c r="K40" s="35">
        <v>0</v>
      </c>
      <c r="L40" s="35">
        <v>0</v>
      </c>
      <c r="M40" s="27">
        <v>0</v>
      </c>
      <c r="P40" s="33">
        <f t="shared" si="2"/>
        <v>0</v>
      </c>
    </row>
    <row r="41" spans="1:16" x14ac:dyDescent="0.25">
      <c r="A41" s="5" t="s">
        <v>30</v>
      </c>
      <c r="B41" s="23">
        <v>0</v>
      </c>
      <c r="C41" s="2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5">
        <v>0</v>
      </c>
      <c r="K41" s="35">
        <v>0</v>
      </c>
      <c r="L41" s="35">
        <v>0</v>
      </c>
      <c r="M41" s="27">
        <v>0</v>
      </c>
      <c r="P41" s="35">
        <f t="shared" si="2"/>
        <v>0</v>
      </c>
    </row>
    <row r="42" spans="1:16" x14ac:dyDescent="0.25">
      <c r="A42" s="5" t="s">
        <v>31</v>
      </c>
      <c r="B42" s="23">
        <v>0</v>
      </c>
      <c r="C42" s="2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5">
        <v>0</v>
      </c>
      <c r="K42" s="35">
        <v>0</v>
      </c>
      <c r="L42" s="35">
        <v>0</v>
      </c>
      <c r="M42" s="27">
        <v>0</v>
      </c>
      <c r="P42" s="35">
        <f t="shared" si="2"/>
        <v>0</v>
      </c>
    </row>
    <row r="43" spans="1:16" x14ac:dyDescent="0.25">
      <c r="A43" s="5" t="s">
        <v>32</v>
      </c>
      <c r="B43" s="23">
        <v>0</v>
      </c>
      <c r="C43" s="2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5">
        <v>0</v>
      </c>
      <c r="K43" s="35">
        <v>0</v>
      </c>
      <c r="L43" s="35">
        <v>0</v>
      </c>
      <c r="M43" s="27">
        <v>0</v>
      </c>
      <c r="P43" s="35">
        <f t="shared" si="2"/>
        <v>0</v>
      </c>
    </row>
    <row r="44" spans="1:16" x14ac:dyDescent="0.25">
      <c r="A44" s="5" t="s">
        <v>33</v>
      </c>
      <c r="B44" s="23">
        <v>0</v>
      </c>
      <c r="C44" s="2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5">
        <v>0</v>
      </c>
      <c r="K44" s="35">
        <v>0</v>
      </c>
      <c r="L44" s="35">
        <v>0</v>
      </c>
      <c r="M44" s="27">
        <v>0</v>
      </c>
      <c r="P44" s="35">
        <f t="shared" si="2"/>
        <v>0</v>
      </c>
    </row>
    <row r="45" spans="1:16" x14ac:dyDescent="0.25">
      <c r="A45" s="5" t="s">
        <v>34</v>
      </c>
      <c r="B45" s="23">
        <v>0</v>
      </c>
      <c r="C45" s="2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5">
        <v>0</v>
      </c>
      <c r="K45" s="35">
        <v>0</v>
      </c>
      <c r="L45" s="35">
        <v>0</v>
      </c>
      <c r="M45" s="27">
        <v>0</v>
      </c>
      <c r="P45" s="35">
        <f t="shared" si="2"/>
        <v>0</v>
      </c>
    </row>
    <row r="46" spans="1:16" x14ac:dyDescent="0.25">
      <c r="A46" s="5" t="s">
        <v>35</v>
      </c>
      <c r="B46" s="23">
        <v>0</v>
      </c>
      <c r="C46" s="2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5">
        <v>0</v>
      </c>
      <c r="K46" s="35">
        <v>0</v>
      </c>
      <c r="L46" s="35">
        <v>0</v>
      </c>
      <c r="M46" s="27">
        <v>0</v>
      </c>
      <c r="P46" s="35">
        <f t="shared" si="2"/>
        <v>0</v>
      </c>
    </row>
    <row r="47" spans="1:16" x14ac:dyDescent="0.25">
      <c r="A47" s="3" t="s">
        <v>36</v>
      </c>
      <c r="B47" s="31">
        <f>+B48+B49+B50+B51+B52+B53</f>
        <v>0</v>
      </c>
      <c r="C47" s="31">
        <f>+C48+C49+C50+C51+C52+C53</f>
        <v>0</v>
      </c>
      <c r="D47" s="31">
        <f t="shared" ref="D47:L47" si="6">+D48+D49+D50+D51+D52+D53</f>
        <v>0</v>
      </c>
      <c r="E47" s="31">
        <f t="shared" si="6"/>
        <v>0</v>
      </c>
      <c r="F47" s="31">
        <f t="shared" si="6"/>
        <v>0</v>
      </c>
      <c r="G47" s="31">
        <f t="shared" si="6"/>
        <v>0</v>
      </c>
      <c r="H47" s="31">
        <f t="shared" si="6"/>
        <v>0</v>
      </c>
      <c r="I47" s="31">
        <f t="shared" si="6"/>
        <v>0</v>
      </c>
      <c r="J47" s="31">
        <f t="shared" si="6"/>
        <v>0</v>
      </c>
      <c r="K47" s="31">
        <f t="shared" si="6"/>
        <v>0</v>
      </c>
      <c r="L47" s="31">
        <f t="shared" si="6"/>
        <v>0</v>
      </c>
      <c r="M47" s="56">
        <v>0</v>
      </c>
      <c r="P47" s="35">
        <f t="shared" si="2"/>
        <v>0</v>
      </c>
    </row>
    <row r="48" spans="1:16" x14ac:dyDescent="0.25">
      <c r="A48" s="5" t="s">
        <v>37</v>
      </c>
      <c r="B48" s="23">
        <v>0</v>
      </c>
      <c r="C48" s="2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27">
        <v>0</v>
      </c>
      <c r="P48" s="31">
        <f t="shared" si="2"/>
        <v>0</v>
      </c>
    </row>
    <row r="49" spans="1:16" x14ac:dyDescent="0.25">
      <c r="A49" s="5" t="s">
        <v>38</v>
      </c>
      <c r="B49" s="23">
        <v>0</v>
      </c>
      <c r="C49" s="2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27">
        <v>0</v>
      </c>
      <c r="P49" s="33">
        <f t="shared" si="2"/>
        <v>0</v>
      </c>
    </row>
    <row r="50" spans="1:16" x14ac:dyDescent="0.25">
      <c r="A50" s="5" t="s">
        <v>39</v>
      </c>
      <c r="B50" s="23">
        <v>0</v>
      </c>
      <c r="C50" s="2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27">
        <v>0</v>
      </c>
      <c r="P50" s="33">
        <f t="shared" si="2"/>
        <v>0</v>
      </c>
    </row>
    <row r="51" spans="1:16" x14ac:dyDescent="0.25">
      <c r="A51" s="5" t="s">
        <v>40</v>
      </c>
      <c r="B51" s="23">
        <v>0</v>
      </c>
      <c r="C51" s="2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27">
        <v>0</v>
      </c>
      <c r="P51" s="33">
        <f t="shared" si="2"/>
        <v>0</v>
      </c>
    </row>
    <row r="52" spans="1:16" x14ac:dyDescent="0.25">
      <c r="A52" s="5" t="s">
        <v>41</v>
      </c>
      <c r="B52" s="23">
        <v>0</v>
      </c>
      <c r="C52" s="2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27">
        <v>0</v>
      </c>
      <c r="P52" s="33">
        <f t="shared" si="2"/>
        <v>0</v>
      </c>
    </row>
    <row r="53" spans="1:16" x14ac:dyDescent="0.25">
      <c r="A53" s="5" t="s">
        <v>42</v>
      </c>
      <c r="B53" s="23">
        <v>0</v>
      </c>
      <c r="C53" s="2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27">
        <v>0</v>
      </c>
      <c r="P53" s="33">
        <f t="shared" si="2"/>
        <v>0</v>
      </c>
    </row>
    <row r="54" spans="1:16" x14ac:dyDescent="0.25">
      <c r="A54" s="3" t="s">
        <v>43</v>
      </c>
      <c r="B54" s="31">
        <f>+B55+B56+B57+B58+B59+B60+B61+B62+B63</f>
        <v>24297854.41</v>
      </c>
      <c r="C54" s="31">
        <f>+C55+C56+C57+C58+C59+C60+C61+C62+C63</f>
        <v>27776847.41</v>
      </c>
      <c r="D54" s="31">
        <f t="shared" ref="D54:L54" si="7">+D55+D56+D57+D58+D59+D60+D61+D62+D63</f>
        <v>0</v>
      </c>
      <c r="E54" s="31">
        <f t="shared" si="7"/>
        <v>0</v>
      </c>
      <c r="F54" s="31">
        <f t="shared" si="7"/>
        <v>0</v>
      </c>
      <c r="G54" s="31">
        <f t="shared" si="7"/>
        <v>0</v>
      </c>
      <c r="H54" s="31">
        <f t="shared" si="7"/>
        <v>93900.1</v>
      </c>
      <c r="I54" s="31">
        <f t="shared" si="7"/>
        <v>0</v>
      </c>
      <c r="J54" s="31">
        <f t="shared" si="7"/>
        <v>57337.04</v>
      </c>
      <c r="K54" s="31">
        <f t="shared" si="7"/>
        <v>552091.18999999994</v>
      </c>
      <c r="L54" s="31">
        <f t="shared" si="7"/>
        <v>2635809.92</v>
      </c>
      <c r="M54" s="31">
        <f>+M55+M56+M57+M58+M59+M60+M61+M62+M63</f>
        <v>8453987.7699999996</v>
      </c>
      <c r="P54" s="31">
        <f t="shared" si="2"/>
        <v>11793126.02</v>
      </c>
    </row>
    <row r="55" spans="1:16" x14ac:dyDescent="0.25">
      <c r="A55" s="5" t="s">
        <v>44</v>
      </c>
      <c r="B55" s="23">
        <v>8067820</v>
      </c>
      <c r="C55" s="23">
        <v>14170733</v>
      </c>
      <c r="D55" s="33">
        <v>0</v>
      </c>
      <c r="E55" s="33">
        <v>0</v>
      </c>
      <c r="F55" s="33">
        <v>0</v>
      </c>
      <c r="G55" s="33">
        <v>0</v>
      </c>
      <c r="H55" s="28">
        <v>92195</v>
      </c>
      <c r="I55" s="33">
        <v>0</v>
      </c>
      <c r="J55" s="28">
        <v>57337.04</v>
      </c>
      <c r="K55" s="33">
        <v>552091.18999999994</v>
      </c>
      <c r="L55" s="33">
        <v>2635809.92</v>
      </c>
      <c r="M55" s="27">
        <v>3728473.7699999996</v>
      </c>
      <c r="P55" s="33">
        <f t="shared" si="2"/>
        <v>7065906.9199999999</v>
      </c>
    </row>
    <row r="56" spans="1:16" x14ac:dyDescent="0.25">
      <c r="A56" s="5" t="s">
        <v>45</v>
      </c>
      <c r="B56" s="23">
        <v>323300</v>
      </c>
      <c r="C56" s="23">
        <v>408380</v>
      </c>
      <c r="D56" s="33">
        <v>0</v>
      </c>
      <c r="E56" s="33">
        <v>0</v>
      </c>
      <c r="F56" s="33">
        <v>0</v>
      </c>
      <c r="G56" s="33">
        <v>0</v>
      </c>
      <c r="H56" s="28">
        <v>1705.1</v>
      </c>
      <c r="I56" s="33">
        <v>0</v>
      </c>
      <c r="J56" s="33">
        <v>0</v>
      </c>
      <c r="K56" s="33">
        <v>0</v>
      </c>
      <c r="L56" s="33">
        <v>0</v>
      </c>
      <c r="M56" s="27">
        <v>57584</v>
      </c>
      <c r="P56" s="33">
        <f t="shared" si="2"/>
        <v>59289.1</v>
      </c>
    </row>
    <row r="57" spans="1:16" x14ac:dyDescent="0.25">
      <c r="A57" s="5" t="s">
        <v>46</v>
      </c>
      <c r="B57" s="23">
        <v>2013.41</v>
      </c>
      <c r="C57" s="23">
        <v>2013.41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27">
        <v>0</v>
      </c>
      <c r="P57" s="33">
        <f t="shared" si="2"/>
        <v>0</v>
      </c>
    </row>
    <row r="58" spans="1:16" x14ac:dyDescent="0.25">
      <c r="A58" s="5" t="s">
        <v>47</v>
      </c>
      <c r="B58" s="23">
        <v>5000000</v>
      </c>
      <c r="C58" s="23">
        <v>5000000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27">
        <v>4667930</v>
      </c>
      <c r="P58" s="33">
        <f t="shared" si="2"/>
        <v>4667930</v>
      </c>
    </row>
    <row r="59" spans="1:16" x14ac:dyDescent="0.25">
      <c r="A59" s="5" t="s">
        <v>48</v>
      </c>
      <c r="B59" s="23">
        <v>4403221</v>
      </c>
      <c r="C59" s="23">
        <v>4324221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27">
        <v>0</v>
      </c>
      <c r="P59" s="33">
        <f t="shared" si="2"/>
        <v>0</v>
      </c>
    </row>
    <row r="60" spans="1:16" x14ac:dyDescent="0.25">
      <c r="A60" s="5" t="s">
        <v>49</v>
      </c>
      <c r="B60" s="23">
        <v>0</v>
      </c>
      <c r="C60" s="23">
        <v>630000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27">
        <v>0</v>
      </c>
      <c r="P60" s="33">
        <f t="shared" si="2"/>
        <v>0</v>
      </c>
    </row>
    <row r="61" spans="1:16" x14ac:dyDescent="0.25">
      <c r="A61" s="5" t="s">
        <v>50</v>
      </c>
      <c r="B61" s="23">
        <v>0</v>
      </c>
      <c r="C61" s="2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27">
        <v>0</v>
      </c>
      <c r="P61" s="33">
        <f t="shared" si="2"/>
        <v>0</v>
      </c>
    </row>
    <row r="62" spans="1:16" x14ac:dyDescent="0.25">
      <c r="A62" s="5" t="s">
        <v>51</v>
      </c>
      <c r="B62" s="23">
        <v>6501500</v>
      </c>
      <c r="C62" s="23">
        <v>3241500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27">
        <v>0</v>
      </c>
      <c r="P62" s="33">
        <f t="shared" si="2"/>
        <v>0</v>
      </c>
    </row>
    <row r="63" spans="1:16" x14ac:dyDescent="0.25">
      <c r="A63" s="5" t="s">
        <v>52</v>
      </c>
      <c r="B63" s="23">
        <v>0</v>
      </c>
      <c r="C63" s="2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27">
        <v>0</v>
      </c>
      <c r="P63" s="33">
        <f t="shared" si="2"/>
        <v>0</v>
      </c>
    </row>
    <row r="64" spans="1:16" x14ac:dyDescent="0.25">
      <c r="A64" s="3" t="s">
        <v>53</v>
      </c>
      <c r="B64" s="31">
        <f>+B65+B66+B67+B68</f>
        <v>0</v>
      </c>
      <c r="C64" s="31">
        <f>+C65+C66+C67+C68</f>
        <v>0</v>
      </c>
      <c r="D64" s="31">
        <f t="shared" ref="D64:L64" si="8">+D65+D66+D67+D68</f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I64" s="31">
        <f t="shared" si="8"/>
        <v>0</v>
      </c>
      <c r="J64" s="31">
        <f t="shared" si="8"/>
        <v>0</v>
      </c>
      <c r="K64" s="31">
        <f t="shared" si="8"/>
        <v>0</v>
      </c>
      <c r="L64" s="31">
        <f t="shared" si="8"/>
        <v>0</v>
      </c>
      <c r="M64" s="56">
        <v>0</v>
      </c>
      <c r="N64" s="31"/>
      <c r="O64" s="31"/>
      <c r="P64" s="31">
        <f t="shared" si="2"/>
        <v>0</v>
      </c>
    </row>
    <row r="65" spans="1:16" x14ac:dyDescent="0.25">
      <c r="A65" s="5" t="s">
        <v>54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7">
        <v>0</v>
      </c>
      <c r="P65" s="33">
        <f t="shared" si="2"/>
        <v>0</v>
      </c>
    </row>
    <row r="66" spans="1:16" x14ac:dyDescent="0.25">
      <c r="A66" s="5" t="s">
        <v>55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7">
        <v>0</v>
      </c>
      <c r="P66" s="33">
        <f t="shared" si="2"/>
        <v>0</v>
      </c>
    </row>
    <row r="67" spans="1:16" x14ac:dyDescent="0.25">
      <c r="A67" s="5" t="s">
        <v>56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7">
        <v>0</v>
      </c>
      <c r="P67" s="33">
        <f t="shared" si="2"/>
        <v>0</v>
      </c>
    </row>
    <row r="68" spans="1:16" x14ac:dyDescent="0.25">
      <c r="A68" s="5" t="s">
        <v>57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7">
        <v>0</v>
      </c>
      <c r="P68" s="33">
        <f t="shared" si="2"/>
        <v>0</v>
      </c>
    </row>
    <row r="69" spans="1:16" x14ac:dyDescent="0.25">
      <c r="A69" s="3" t="s">
        <v>58</v>
      </c>
      <c r="B69" s="31">
        <f>+B70+B71</f>
        <v>0</v>
      </c>
      <c r="C69" s="31">
        <f>+C70+C71</f>
        <v>0</v>
      </c>
      <c r="D69" s="31">
        <f t="shared" ref="D69:L69" si="9">+D70+D71</f>
        <v>0</v>
      </c>
      <c r="E69" s="31">
        <f t="shared" si="9"/>
        <v>0</v>
      </c>
      <c r="F69" s="31">
        <f t="shared" si="9"/>
        <v>0</v>
      </c>
      <c r="G69" s="31">
        <f t="shared" si="9"/>
        <v>0</v>
      </c>
      <c r="H69" s="31">
        <f t="shared" si="9"/>
        <v>0</v>
      </c>
      <c r="I69" s="31">
        <f t="shared" si="9"/>
        <v>0</v>
      </c>
      <c r="J69" s="31">
        <f t="shared" si="9"/>
        <v>0</v>
      </c>
      <c r="K69" s="31">
        <f t="shared" si="9"/>
        <v>0</v>
      </c>
      <c r="L69" s="31">
        <f t="shared" si="9"/>
        <v>0</v>
      </c>
      <c r="M69" s="56">
        <v>0</v>
      </c>
      <c r="N69" s="31"/>
      <c r="O69" s="31"/>
      <c r="P69" s="31">
        <f t="shared" si="2"/>
        <v>0</v>
      </c>
    </row>
    <row r="70" spans="1:16" x14ac:dyDescent="0.25">
      <c r="A70" s="5" t="s">
        <v>59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7">
        <v>0</v>
      </c>
      <c r="P70" s="33">
        <f t="shared" si="2"/>
        <v>0</v>
      </c>
    </row>
    <row r="71" spans="1:16" x14ac:dyDescent="0.25">
      <c r="A71" s="5" t="s">
        <v>60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7">
        <v>0</v>
      </c>
      <c r="P71" s="33">
        <f t="shared" si="2"/>
        <v>0</v>
      </c>
    </row>
    <row r="72" spans="1:16" x14ac:dyDescent="0.25">
      <c r="A72" s="3" t="s">
        <v>61</v>
      </c>
      <c r="B72" s="31">
        <f>+B73+B74+B75</f>
        <v>0</v>
      </c>
      <c r="C72" s="31">
        <f>+C73+C74+C75</f>
        <v>0</v>
      </c>
      <c r="D72" s="31">
        <f t="shared" ref="D72:L72" si="10">+D73+D74+D75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I72" s="31">
        <f t="shared" si="10"/>
        <v>0</v>
      </c>
      <c r="J72" s="31">
        <f t="shared" si="10"/>
        <v>0</v>
      </c>
      <c r="K72" s="31">
        <f t="shared" si="10"/>
        <v>0</v>
      </c>
      <c r="L72" s="31">
        <f t="shared" si="10"/>
        <v>0</v>
      </c>
      <c r="M72" s="56">
        <v>0</v>
      </c>
      <c r="P72" s="33">
        <f t="shared" si="2"/>
        <v>0</v>
      </c>
    </row>
    <row r="73" spans="1:16" x14ac:dyDescent="0.25">
      <c r="A73" s="5" t="s">
        <v>62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7">
        <v>0</v>
      </c>
      <c r="P73" s="31">
        <f t="shared" si="2"/>
        <v>0</v>
      </c>
    </row>
    <row r="74" spans="1:16" x14ac:dyDescent="0.25">
      <c r="A74" s="5" t="s">
        <v>63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7">
        <v>0</v>
      </c>
      <c r="P74" s="33">
        <f t="shared" si="2"/>
        <v>0</v>
      </c>
    </row>
    <row r="75" spans="1:16" x14ac:dyDescent="0.25">
      <c r="A75" s="5" t="s">
        <v>64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7">
        <v>0</v>
      </c>
      <c r="P75" s="33">
        <f t="shared" si="2"/>
        <v>0</v>
      </c>
    </row>
    <row r="76" spans="1:16" x14ac:dyDescent="0.25">
      <c r="A76" s="5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7"/>
      <c r="P76" s="33"/>
    </row>
    <row r="77" spans="1:16" x14ac:dyDescent="0.25">
      <c r="A77" s="5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7"/>
      <c r="P77" s="33"/>
    </row>
    <row r="78" spans="1:16" x14ac:dyDescent="0.25">
      <c r="A78" s="1" t="s">
        <v>67</v>
      </c>
      <c r="B78" s="30">
        <f>+B79+B82+B85</f>
        <v>0</v>
      </c>
      <c r="C78" s="30">
        <f t="shared" ref="C78:L78" si="11">+C79+C82+C85</f>
        <v>0</v>
      </c>
      <c r="D78" s="30">
        <f t="shared" si="11"/>
        <v>0</v>
      </c>
      <c r="E78" s="30">
        <f t="shared" si="11"/>
        <v>0</v>
      </c>
      <c r="F78" s="30">
        <f t="shared" si="11"/>
        <v>0</v>
      </c>
      <c r="G78" s="30">
        <f t="shared" si="11"/>
        <v>0</v>
      </c>
      <c r="H78" s="30">
        <f t="shared" si="11"/>
        <v>0</v>
      </c>
      <c r="I78" s="30">
        <f t="shared" si="11"/>
        <v>0</v>
      </c>
      <c r="J78" s="30">
        <f t="shared" si="11"/>
        <v>0</v>
      </c>
      <c r="K78" s="30">
        <f t="shared" si="11"/>
        <v>0</v>
      </c>
      <c r="L78" s="30">
        <f t="shared" si="11"/>
        <v>0</v>
      </c>
      <c r="M78" s="56">
        <v>0</v>
      </c>
      <c r="N78" s="2"/>
      <c r="O78" s="2"/>
      <c r="P78" s="30">
        <f t="shared" ref="P78:P86" si="12">+D78+E78+F78+G78+H78+I78+J78+K78+L78+M78+N78+O78</f>
        <v>0</v>
      </c>
    </row>
    <row r="79" spans="1:16" x14ac:dyDescent="0.25">
      <c r="A79" s="3" t="s">
        <v>68</v>
      </c>
      <c r="B79" s="31">
        <f>+B80+B81</f>
        <v>0</v>
      </c>
      <c r="C79" s="31">
        <f t="shared" ref="C79:L79" si="13">+C80+C81</f>
        <v>0</v>
      </c>
      <c r="D79" s="31">
        <f t="shared" si="13"/>
        <v>0</v>
      </c>
      <c r="E79" s="31">
        <f t="shared" si="13"/>
        <v>0</v>
      </c>
      <c r="F79" s="31">
        <f t="shared" si="13"/>
        <v>0</v>
      </c>
      <c r="G79" s="31">
        <f t="shared" si="13"/>
        <v>0</v>
      </c>
      <c r="H79" s="31">
        <f t="shared" si="13"/>
        <v>0</v>
      </c>
      <c r="I79" s="31">
        <f t="shared" si="13"/>
        <v>0</v>
      </c>
      <c r="J79" s="31">
        <f t="shared" si="13"/>
        <v>0</v>
      </c>
      <c r="K79" s="31">
        <f t="shared" si="13"/>
        <v>0</v>
      </c>
      <c r="L79" s="31">
        <f t="shared" si="13"/>
        <v>0</v>
      </c>
      <c r="M79" s="56">
        <v>0</v>
      </c>
      <c r="P79" s="31">
        <f t="shared" si="12"/>
        <v>0</v>
      </c>
    </row>
    <row r="80" spans="1:16" x14ac:dyDescent="0.25">
      <c r="A80" s="5" t="s">
        <v>69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7">
        <v>0</v>
      </c>
      <c r="P80" s="33">
        <f t="shared" si="12"/>
        <v>0</v>
      </c>
    </row>
    <row r="81" spans="1:17" x14ac:dyDescent="0.25">
      <c r="A81" s="5" t="s">
        <v>70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7">
        <v>0</v>
      </c>
      <c r="P81" s="33">
        <f t="shared" si="12"/>
        <v>0</v>
      </c>
    </row>
    <row r="82" spans="1:17" x14ac:dyDescent="0.25">
      <c r="A82" s="3" t="s">
        <v>71</v>
      </c>
      <c r="B82" s="31">
        <f>+B83+B84</f>
        <v>0</v>
      </c>
      <c r="C82" s="31">
        <f t="shared" ref="C82:L82" si="14">+C83+C84</f>
        <v>0</v>
      </c>
      <c r="D82" s="31">
        <f t="shared" si="14"/>
        <v>0</v>
      </c>
      <c r="E82" s="31">
        <f t="shared" si="14"/>
        <v>0</v>
      </c>
      <c r="F82" s="31">
        <f t="shared" si="14"/>
        <v>0</v>
      </c>
      <c r="G82" s="31">
        <f t="shared" si="14"/>
        <v>0</v>
      </c>
      <c r="H82" s="31">
        <f t="shared" si="14"/>
        <v>0</v>
      </c>
      <c r="I82" s="31">
        <f t="shared" si="14"/>
        <v>0</v>
      </c>
      <c r="J82" s="31">
        <f t="shared" si="14"/>
        <v>0</v>
      </c>
      <c r="K82" s="31">
        <f t="shared" si="14"/>
        <v>0</v>
      </c>
      <c r="L82" s="31">
        <f t="shared" si="14"/>
        <v>0</v>
      </c>
      <c r="M82" s="56">
        <v>0</v>
      </c>
      <c r="P82" s="33">
        <f t="shared" si="12"/>
        <v>0</v>
      </c>
    </row>
    <row r="83" spans="1:17" x14ac:dyDescent="0.25">
      <c r="A83" s="5" t="s">
        <v>72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7">
        <v>0</v>
      </c>
      <c r="P83" s="33">
        <f t="shared" si="12"/>
        <v>0</v>
      </c>
    </row>
    <row r="84" spans="1:17" x14ac:dyDescent="0.25">
      <c r="A84" s="5" t="s">
        <v>73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7">
        <v>0</v>
      </c>
      <c r="P84" s="33">
        <f t="shared" si="12"/>
        <v>0</v>
      </c>
    </row>
    <row r="85" spans="1:17" x14ac:dyDescent="0.25">
      <c r="A85" s="3" t="s">
        <v>74</v>
      </c>
      <c r="B85" s="31">
        <f>+B86</f>
        <v>0</v>
      </c>
      <c r="C85" s="31">
        <f t="shared" ref="C85:L85" si="15">+C86</f>
        <v>0</v>
      </c>
      <c r="D85" s="31">
        <f t="shared" si="15"/>
        <v>0</v>
      </c>
      <c r="E85" s="31">
        <f t="shared" si="15"/>
        <v>0</v>
      </c>
      <c r="F85" s="31">
        <f t="shared" si="15"/>
        <v>0</v>
      </c>
      <c r="G85" s="31">
        <f t="shared" si="15"/>
        <v>0</v>
      </c>
      <c r="H85" s="31">
        <f t="shared" si="15"/>
        <v>0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56">
        <v>0</v>
      </c>
      <c r="P85" s="33">
        <f t="shared" si="12"/>
        <v>0</v>
      </c>
    </row>
    <row r="86" spans="1:17" x14ac:dyDescent="0.25">
      <c r="A86" s="5" t="s">
        <v>75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7">
        <v>0</v>
      </c>
      <c r="P86" s="33">
        <f t="shared" si="12"/>
        <v>0</v>
      </c>
    </row>
    <row r="87" spans="1:17" x14ac:dyDescent="0.25">
      <c r="A87" s="8" t="s">
        <v>65</v>
      </c>
      <c r="B87" s="32">
        <f>+B11+B78</f>
        <v>478893141.38678336</v>
      </c>
      <c r="C87" s="32">
        <f t="shared" ref="C87:P87" si="16">+C11+C78</f>
        <v>517478406.10000002</v>
      </c>
      <c r="D87" s="32">
        <f t="shared" si="16"/>
        <v>20345721.280000001</v>
      </c>
      <c r="E87" s="32">
        <f t="shared" si="16"/>
        <v>21815852.869999997</v>
      </c>
      <c r="F87" s="32">
        <f t="shared" si="16"/>
        <v>25993224.449999999</v>
      </c>
      <c r="G87" s="32">
        <f t="shared" si="16"/>
        <v>29148510.690000001</v>
      </c>
      <c r="H87" s="32">
        <f t="shared" si="16"/>
        <v>31483209.330000002</v>
      </c>
      <c r="I87" s="32">
        <f t="shared" si="16"/>
        <v>23487826.099999998</v>
      </c>
      <c r="J87" s="32">
        <f t="shared" si="16"/>
        <v>47389288.660000004</v>
      </c>
      <c r="K87" s="32">
        <f t="shared" si="16"/>
        <v>26334827.480000008</v>
      </c>
      <c r="L87" s="32">
        <f t="shared" si="16"/>
        <v>35518044.520000003</v>
      </c>
      <c r="M87" s="32">
        <f>+M11+M78</f>
        <v>53053291.189999998</v>
      </c>
      <c r="N87" s="24">
        <f t="shared" si="16"/>
        <v>0</v>
      </c>
      <c r="O87" s="24">
        <f t="shared" si="16"/>
        <v>0</v>
      </c>
      <c r="P87" s="54">
        <f t="shared" si="16"/>
        <v>314569796.57000005</v>
      </c>
      <c r="Q87" s="59"/>
    </row>
    <row r="94" spans="1:17" ht="15.75" x14ac:dyDescent="0.25">
      <c r="A94" s="70" t="s">
        <v>106</v>
      </c>
      <c r="B94" s="70"/>
      <c r="N94" s="76" t="s">
        <v>101</v>
      </c>
      <c r="O94" s="76"/>
      <c r="P94" s="76"/>
    </row>
    <row r="95" spans="1:17" ht="15.75" x14ac:dyDescent="0.25">
      <c r="A95" s="69" t="s">
        <v>108</v>
      </c>
      <c r="B95" s="69"/>
      <c r="N95" s="75" t="s">
        <v>105</v>
      </c>
      <c r="O95" s="75"/>
      <c r="P95" s="75"/>
    </row>
    <row r="96" spans="1:17" ht="27.75" customHeight="1" x14ac:dyDescent="0.25">
      <c r="A96" s="69" t="s">
        <v>107</v>
      </c>
      <c r="B96" s="69"/>
      <c r="N96" s="77" t="s">
        <v>104</v>
      </c>
      <c r="O96" s="77"/>
      <c r="P96" s="77"/>
    </row>
    <row r="97" spans="1:16" ht="15.75" x14ac:dyDescent="0.25">
      <c r="A97" s="71" t="s">
        <v>100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</row>
    <row r="98" spans="1:16" ht="15.75" x14ac:dyDescent="0.25">
      <c r="A98" s="72" t="s">
        <v>103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</row>
    <row r="99" spans="1:16" ht="15.75" x14ac:dyDescent="0.25">
      <c r="A99" s="72" t="s">
        <v>102</v>
      </c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</row>
  </sheetData>
  <protectedRanges>
    <protectedRange sqref="A97 D97" name="Rango1_1_1_1_2_1"/>
  </protectedRanges>
  <mergeCells count="18">
    <mergeCell ref="A99:P99"/>
    <mergeCell ref="A94:B94"/>
    <mergeCell ref="A95:B95"/>
    <mergeCell ref="A96:B96"/>
    <mergeCell ref="A7:P7"/>
    <mergeCell ref="D9:P9"/>
    <mergeCell ref="N94:P94"/>
    <mergeCell ref="N95:P95"/>
    <mergeCell ref="N96:P96"/>
    <mergeCell ref="A97:P97"/>
    <mergeCell ref="A98:P98"/>
    <mergeCell ref="A3:P3"/>
    <mergeCell ref="A4:P4"/>
    <mergeCell ref="A9:A10"/>
    <mergeCell ref="B9:B10"/>
    <mergeCell ref="C9:C10"/>
    <mergeCell ref="A5:P5"/>
    <mergeCell ref="A6:P6"/>
  </mergeCells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showGridLines="0" tabSelected="1" zoomScale="87" zoomScaleNormal="87" workbookViewId="0">
      <selection sqref="A1:N89"/>
    </sheetView>
  </sheetViews>
  <sheetFormatPr baseColWidth="10" defaultColWidth="11.42578125" defaultRowHeight="15" x14ac:dyDescent="0.25"/>
  <cols>
    <col min="1" max="1" width="93.7109375" bestFit="1" customWidth="1"/>
    <col min="2" max="12" width="19.85546875" customWidth="1"/>
    <col min="13" max="14" width="16.42578125" customWidth="1"/>
  </cols>
  <sheetData>
    <row r="1" spans="1:16" ht="28.5" customHeight="1" x14ac:dyDescent="0.35">
      <c r="A1" s="61" t="s">
        <v>98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25"/>
      <c r="P1" s="25"/>
    </row>
    <row r="2" spans="1:16" ht="21" customHeight="1" x14ac:dyDescent="0.25">
      <c r="A2" s="73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ht="15.75" x14ac:dyDescent="0.25">
      <c r="A3" s="67">
        <v>2021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ht="15.75" customHeight="1" x14ac:dyDescent="0.25">
      <c r="A4" s="62" t="s">
        <v>92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6" ht="15.75" customHeight="1" x14ac:dyDescent="0.25">
      <c r="A5" s="63" t="s">
        <v>77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23.25" customHeight="1" x14ac:dyDescent="0.25">
      <c r="A6" s="6" t="s">
        <v>66</v>
      </c>
      <c r="B6" s="17" t="s">
        <v>79</v>
      </c>
      <c r="C6" s="17" t="s">
        <v>80</v>
      </c>
      <c r="D6" s="17" t="s">
        <v>81</v>
      </c>
      <c r="E6" s="17" t="s">
        <v>82</v>
      </c>
      <c r="F6" s="18" t="s">
        <v>83</v>
      </c>
      <c r="G6" s="17" t="s">
        <v>84</v>
      </c>
      <c r="H6" s="18" t="s">
        <v>85</v>
      </c>
      <c r="I6" s="17" t="s">
        <v>86</v>
      </c>
      <c r="J6" s="17" t="s">
        <v>87</v>
      </c>
      <c r="K6" s="17" t="s">
        <v>88</v>
      </c>
      <c r="L6" s="17" t="s">
        <v>89</v>
      </c>
      <c r="M6" s="18" t="s">
        <v>90</v>
      </c>
      <c r="N6" s="17" t="s">
        <v>78</v>
      </c>
    </row>
    <row r="7" spans="1:16" x14ac:dyDescent="0.25">
      <c r="A7" s="1" t="s">
        <v>0</v>
      </c>
      <c r="B7" s="30">
        <f>+B8+B14+B24+B34+B43+B50+B60+B65+B68</f>
        <v>20345721.280000001</v>
      </c>
      <c r="C7" s="30">
        <f t="shared" ref="C7:M7" si="0">+C8+C14+C24+C34+C43+C50+C60+C65+C68</f>
        <v>21815852.869999997</v>
      </c>
      <c r="D7" s="30">
        <f t="shared" si="0"/>
        <v>25993224.449999999</v>
      </c>
      <c r="E7" s="30">
        <f t="shared" si="0"/>
        <v>29148510.690000001</v>
      </c>
      <c r="F7" s="30">
        <f t="shared" si="0"/>
        <v>31483209.330000002</v>
      </c>
      <c r="G7" s="30">
        <f t="shared" si="0"/>
        <v>23487826.099999998</v>
      </c>
      <c r="H7" s="30">
        <f t="shared" si="0"/>
        <v>47389288.660000004</v>
      </c>
      <c r="I7" s="30">
        <f t="shared" si="0"/>
        <v>26334827.480000008</v>
      </c>
      <c r="J7" s="30">
        <f t="shared" si="0"/>
        <v>35518044.520000003</v>
      </c>
      <c r="K7" s="2">
        <f t="shared" si="0"/>
        <v>53053291.189999998</v>
      </c>
      <c r="L7" s="2">
        <f t="shared" si="0"/>
        <v>0</v>
      </c>
      <c r="M7" s="2">
        <f t="shared" si="0"/>
        <v>0</v>
      </c>
      <c r="N7" s="48">
        <f>+B7+C7+D7+E7+F7+G7+H7+I7+J7+K7+L7+M7</f>
        <v>314569796.57000005</v>
      </c>
    </row>
    <row r="8" spans="1:16" x14ac:dyDescent="0.25">
      <c r="A8" s="3" t="s">
        <v>1</v>
      </c>
      <c r="B8" s="31">
        <f>+B9+B10+B11+B12+B13</f>
        <v>20345721.280000001</v>
      </c>
      <c r="C8" s="31">
        <f t="shared" ref="C8:M8" si="1">+C9+C10+C11+C12+C13</f>
        <v>20318861.279999997</v>
      </c>
      <c r="D8" s="31">
        <f t="shared" si="1"/>
        <v>22292588.93</v>
      </c>
      <c r="E8" s="31">
        <f t="shared" si="1"/>
        <v>28231942.25</v>
      </c>
      <c r="F8" s="31">
        <f t="shared" si="1"/>
        <v>30169200.080000002</v>
      </c>
      <c r="G8" s="31">
        <f t="shared" si="1"/>
        <v>21662251.050000001</v>
      </c>
      <c r="H8" s="31">
        <f t="shared" si="1"/>
        <v>39731328.590000004</v>
      </c>
      <c r="I8" s="31">
        <f t="shared" si="1"/>
        <v>24303864.350000005</v>
      </c>
      <c r="J8" s="31">
        <f t="shared" si="1"/>
        <v>27560882</v>
      </c>
      <c r="K8" s="29">
        <f t="shared" si="1"/>
        <v>41144474.909999996</v>
      </c>
      <c r="L8" s="29">
        <f t="shared" si="1"/>
        <v>0</v>
      </c>
      <c r="M8" s="29">
        <f t="shared" si="1"/>
        <v>0</v>
      </c>
      <c r="N8" s="49">
        <f t="shared" ref="N8:N71" si="2">+B8+C8+D8+E8+F8+G8+H8+I8+J8+K8+L8+M8</f>
        <v>275761114.72000003</v>
      </c>
    </row>
    <row r="9" spans="1:16" x14ac:dyDescent="0.25">
      <c r="A9" s="5" t="s">
        <v>2</v>
      </c>
      <c r="B9" s="33">
        <v>17282473</v>
      </c>
      <c r="C9" s="33">
        <v>17215806.329999998</v>
      </c>
      <c r="D9" s="34">
        <v>18971923</v>
      </c>
      <c r="E9" s="33">
        <v>24541789.670000002</v>
      </c>
      <c r="F9" s="28">
        <v>26484917.050000001</v>
      </c>
      <c r="G9" s="33">
        <v>18360206.34</v>
      </c>
      <c r="H9" s="28">
        <v>21391681.34</v>
      </c>
      <c r="I9" s="33">
        <v>20695789.670000002</v>
      </c>
      <c r="J9" s="33">
        <v>23445119.890000001</v>
      </c>
      <c r="K9" s="57">
        <v>20969214.670000002</v>
      </c>
      <c r="N9" s="50">
        <f t="shared" si="2"/>
        <v>209358920.95999998</v>
      </c>
    </row>
    <row r="10" spans="1:16" x14ac:dyDescent="0.25">
      <c r="A10" s="5" t="s">
        <v>3</v>
      </c>
      <c r="B10" s="33">
        <v>521000</v>
      </c>
      <c r="C10" s="33">
        <v>571000</v>
      </c>
      <c r="D10" s="34">
        <v>546000</v>
      </c>
      <c r="E10" s="33">
        <v>136000</v>
      </c>
      <c r="F10" s="28">
        <v>845600</v>
      </c>
      <c r="G10" s="33">
        <v>591000</v>
      </c>
      <c r="H10" s="28">
        <v>15272930.65</v>
      </c>
      <c r="I10" s="33">
        <v>509166.67</v>
      </c>
      <c r="J10" s="33">
        <v>1070733.33</v>
      </c>
      <c r="K10" s="57">
        <v>17103518.830000002</v>
      </c>
      <c r="N10" s="50">
        <f t="shared" si="2"/>
        <v>37166949.480000004</v>
      </c>
    </row>
    <row r="11" spans="1:16" x14ac:dyDescent="0.25">
      <c r="A11" s="5" t="s">
        <v>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58">
        <v>0</v>
      </c>
      <c r="N11" s="50">
        <f t="shared" si="2"/>
        <v>0</v>
      </c>
      <c r="O11" s="16"/>
    </row>
    <row r="12" spans="1:16" x14ac:dyDescent="0.25">
      <c r="A12" s="5" t="s">
        <v>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58">
        <v>0</v>
      </c>
      <c r="N12" s="50">
        <f t="shared" si="2"/>
        <v>0</v>
      </c>
    </row>
    <row r="13" spans="1:16" x14ac:dyDescent="0.25">
      <c r="A13" s="5" t="s">
        <v>6</v>
      </c>
      <c r="B13" s="33">
        <v>2542248.2799999998</v>
      </c>
      <c r="C13" s="33">
        <v>2532054.9500000002</v>
      </c>
      <c r="D13" s="34">
        <v>2774665.9299999997</v>
      </c>
      <c r="E13" s="28">
        <v>3554152.58</v>
      </c>
      <c r="F13" s="28">
        <v>2838683.03</v>
      </c>
      <c r="G13" s="33">
        <v>2711044.7100000004</v>
      </c>
      <c r="H13" s="28">
        <v>3066716.6</v>
      </c>
      <c r="I13" s="33">
        <v>3098908.0100000002</v>
      </c>
      <c r="J13" s="33">
        <v>3045028.78</v>
      </c>
      <c r="K13">
        <v>3071741.4099999997</v>
      </c>
      <c r="N13" s="50">
        <f t="shared" si="2"/>
        <v>29235244.280000005</v>
      </c>
    </row>
    <row r="14" spans="1:16" x14ac:dyDescent="0.25">
      <c r="A14" s="3" t="s">
        <v>7</v>
      </c>
      <c r="B14" s="31">
        <f>+B15+B16+B17+B18+B19+B20+B21+B22+B23</f>
        <v>0</v>
      </c>
      <c r="C14" s="31">
        <f t="shared" ref="C14:M14" si="3">+C15+C16+C17+C18+C19+C20+C21+C22+C23</f>
        <v>1496991.59</v>
      </c>
      <c r="D14" s="31">
        <f t="shared" si="3"/>
        <v>3700635.5200000005</v>
      </c>
      <c r="E14" s="31">
        <f t="shared" si="3"/>
        <v>891381.44000000006</v>
      </c>
      <c r="F14" s="31">
        <f t="shared" si="3"/>
        <v>827844.30999999994</v>
      </c>
      <c r="G14" s="31">
        <f t="shared" si="3"/>
        <v>1441339.72</v>
      </c>
      <c r="H14" s="31">
        <f t="shared" si="3"/>
        <v>3686457.3200000003</v>
      </c>
      <c r="I14" s="31">
        <f t="shared" si="3"/>
        <v>1138866.33</v>
      </c>
      <c r="J14" s="31">
        <f t="shared" si="3"/>
        <v>4325199.71</v>
      </c>
      <c r="K14" s="29">
        <f t="shared" si="3"/>
        <v>2701156.73</v>
      </c>
      <c r="L14" s="29">
        <f t="shared" si="3"/>
        <v>0</v>
      </c>
      <c r="M14" s="29">
        <f t="shared" si="3"/>
        <v>0</v>
      </c>
      <c r="N14" s="49">
        <f t="shared" si="2"/>
        <v>20209872.670000002</v>
      </c>
    </row>
    <row r="15" spans="1:16" x14ac:dyDescent="0.25">
      <c r="A15" s="5" t="s">
        <v>8</v>
      </c>
      <c r="B15" s="33">
        <v>0</v>
      </c>
      <c r="C15" s="33">
        <v>853889.83000000007</v>
      </c>
      <c r="D15" s="34">
        <v>594344.76</v>
      </c>
      <c r="E15" s="28">
        <v>570355.06000000006</v>
      </c>
      <c r="F15" s="28">
        <v>594556.74</v>
      </c>
      <c r="G15" s="33">
        <v>578874.52</v>
      </c>
      <c r="H15" s="28">
        <v>593888.85</v>
      </c>
      <c r="I15" s="33">
        <v>326726.15000000002</v>
      </c>
      <c r="J15" s="33">
        <v>958610.46</v>
      </c>
      <c r="K15" s="57">
        <v>303634.62</v>
      </c>
      <c r="N15" s="50">
        <f t="shared" si="2"/>
        <v>5374880.9900000002</v>
      </c>
    </row>
    <row r="16" spans="1:16" x14ac:dyDescent="0.25">
      <c r="A16" s="5" t="s">
        <v>9</v>
      </c>
      <c r="B16" s="33">
        <v>0</v>
      </c>
      <c r="C16" s="33">
        <v>0</v>
      </c>
      <c r="D16" s="33">
        <v>0</v>
      </c>
      <c r="E16" s="33">
        <v>0</v>
      </c>
      <c r="F16" s="28">
        <v>19041.47</v>
      </c>
      <c r="G16" s="33">
        <v>9964.69</v>
      </c>
      <c r="H16" s="28">
        <v>14635.72</v>
      </c>
      <c r="I16" s="33">
        <v>28320</v>
      </c>
      <c r="J16" s="33">
        <v>152164.75</v>
      </c>
      <c r="K16" s="57">
        <v>18408</v>
      </c>
      <c r="N16" s="50">
        <f t="shared" si="2"/>
        <v>242534.63</v>
      </c>
    </row>
    <row r="17" spans="1:14" x14ac:dyDescent="0.25">
      <c r="A17" s="5" t="s">
        <v>10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28">
        <v>506550</v>
      </c>
      <c r="I17" s="33">
        <v>0</v>
      </c>
      <c r="J17" s="33">
        <v>0</v>
      </c>
      <c r="K17" s="58">
        <v>0</v>
      </c>
      <c r="N17" s="50">
        <f t="shared" si="2"/>
        <v>506550</v>
      </c>
    </row>
    <row r="18" spans="1:14" x14ac:dyDescent="0.25">
      <c r="A18" s="5" t="s">
        <v>11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660</v>
      </c>
      <c r="H18" s="28">
        <v>4617</v>
      </c>
      <c r="I18" s="33">
        <v>0</v>
      </c>
      <c r="J18" s="33">
        <v>0</v>
      </c>
      <c r="K18" s="58">
        <v>0</v>
      </c>
      <c r="N18" s="50">
        <f t="shared" si="2"/>
        <v>5277</v>
      </c>
    </row>
    <row r="19" spans="1:14" x14ac:dyDescent="0.25">
      <c r="A19" s="5" t="s">
        <v>12</v>
      </c>
      <c r="B19" s="33">
        <v>0</v>
      </c>
      <c r="C19" s="33">
        <v>88000</v>
      </c>
      <c r="D19" s="34">
        <v>44000</v>
      </c>
      <c r="E19" s="28">
        <v>44000</v>
      </c>
      <c r="F19" s="28">
        <v>44000</v>
      </c>
      <c r="G19" s="33">
        <v>44000</v>
      </c>
      <c r="H19" s="28">
        <v>178872.47</v>
      </c>
      <c r="I19" s="33">
        <v>89961</v>
      </c>
      <c r="J19" s="33">
        <v>44000</v>
      </c>
      <c r="K19" s="57">
        <v>343012</v>
      </c>
      <c r="N19" s="50">
        <f t="shared" si="2"/>
        <v>919845.47</v>
      </c>
    </row>
    <row r="20" spans="1:14" x14ac:dyDescent="0.25">
      <c r="A20" s="5" t="s">
        <v>13</v>
      </c>
      <c r="B20" s="33">
        <v>0</v>
      </c>
      <c r="C20" s="35">
        <v>50870.06</v>
      </c>
      <c r="D20" s="34">
        <v>1953097.98</v>
      </c>
      <c r="E20" s="28">
        <v>39391.879999999997</v>
      </c>
      <c r="F20" s="28">
        <v>59917.599999999999</v>
      </c>
      <c r="G20" s="35">
        <v>29126.91</v>
      </c>
      <c r="H20" s="28">
        <v>35417.410000000003</v>
      </c>
      <c r="I20" s="35">
        <v>31054.240000000002</v>
      </c>
      <c r="J20" s="35">
        <v>48614.5</v>
      </c>
      <c r="K20" s="57">
        <v>35914.78</v>
      </c>
      <c r="N20" s="50">
        <f t="shared" si="2"/>
        <v>2283405.3600000003</v>
      </c>
    </row>
    <row r="21" spans="1:14" x14ac:dyDescent="0.25">
      <c r="A21" s="5" t="s">
        <v>14</v>
      </c>
      <c r="B21" s="33">
        <v>0</v>
      </c>
      <c r="C21" s="33">
        <v>0</v>
      </c>
      <c r="D21" s="34">
        <v>222989.18</v>
      </c>
      <c r="E21" s="28">
        <v>100719.1</v>
      </c>
      <c r="F21" s="28">
        <v>63246.5</v>
      </c>
      <c r="G21" s="33">
        <v>435200.09</v>
      </c>
      <c r="H21" s="28">
        <v>904378.76</v>
      </c>
      <c r="I21" s="33">
        <v>181511.79</v>
      </c>
      <c r="J21" s="33">
        <v>2359999.4500000002</v>
      </c>
      <c r="K21" s="57">
        <v>985751.79999999993</v>
      </c>
      <c r="N21" s="50">
        <f t="shared" si="2"/>
        <v>5253796.67</v>
      </c>
    </row>
    <row r="22" spans="1:14" x14ac:dyDescent="0.25">
      <c r="A22" s="5" t="s">
        <v>15</v>
      </c>
      <c r="B22" s="33">
        <v>0</v>
      </c>
      <c r="C22" s="33">
        <v>0</v>
      </c>
      <c r="D22" s="34">
        <v>28320</v>
      </c>
      <c r="E22" s="28">
        <v>71980</v>
      </c>
      <c r="F22" s="28">
        <v>47082</v>
      </c>
      <c r="G22" s="33">
        <v>272273.57</v>
      </c>
      <c r="H22" s="28">
        <v>362377.02</v>
      </c>
      <c r="I22" s="33">
        <v>97072.7</v>
      </c>
      <c r="J22" s="33">
        <v>740098.55</v>
      </c>
      <c r="K22" s="57">
        <v>738580.11</v>
      </c>
      <c r="N22" s="50">
        <f t="shared" si="2"/>
        <v>2357783.9500000002</v>
      </c>
    </row>
    <row r="23" spans="1:14" x14ac:dyDescent="0.25">
      <c r="A23" s="5" t="s">
        <v>16</v>
      </c>
      <c r="B23" s="33">
        <v>0</v>
      </c>
      <c r="C23" s="33">
        <v>504231.7</v>
      </c>
      <c r="D23" s="34">
        <v>857883.6</v>
      </c>
      <c r="E23" s="28">
        <v>64935.4</v>
      </c>
      <c r="F23" s="33">
        <v>0</v>
      </c>
      <c r="G23" s="33">
        <v>71239.94</v>
      </c>
      <c r="H23" s="28">
        <v>1085720.0900000001</v>
      </c>
      <c r="I23" s="33">
        <v>384220.45</v>
      </c>
      <c r="J23" s="33">
        <v>21712</v>
      </c>
      <c r="K23" s="57">
        <v>275855.42</v>
      </c>
      <c r="N23" s="50">
        <f t="shared" si="2"/>
        <v>3265798.6</v>
      </c>
    </row>
    <row r="24" spans="1:14" x14ac:dyDescent="0.25">
      <c r="A24" s="3" t="s">
        <v>17</v>
      </c>
      <c r="B24" s="31">
        <f>+B25+B26+B27+B28+B29+B30+B31+B32+B33</f>
        <v>0</v>
      </c>
      <c r="C24" s="31">
        <f t="shared" ref="C24:K24" si="4">+C25+C26+C27+C28+C29+C30+C31+C32+C33</f>
        <v>0</v>
      </c>
      <c r="D24" s="31">
        <f t="shared" si="4"/>
        <v>0</v>
      </c>
      <c r="E24" s="31">
        <f t="shared" si="4"/>
        <v>25187</v>
      </c>
      <c r="F24" s="31">
        <f t="shared" si="4"/>
        <v>392264.83999999997</v>
      </c>
      <c r="G24" s="31">
        <f t="shared" si="4"/>
        <v>384235.3299999999</v>
      </c>
      <c r="H24" s="31">
        <f t="shared" si="4"/>
        <v>3914165.71</v>
      </c>
      <c r="I24" s="31">
        <f t="shared" si="4"/>
        <v>340005.61</v>
      </c>
      <c r="J24" s="31">
        <f t="shared" si="4"/>
        <v>996152.8899999999</v>
      </c>
      <c r="K24" s="31">
        <f t="shared" si="4"/>
        <v>753671.78</v>
      </c>
      <c r="L24" s="53"/>
      <c r="M24" s="53"/>
      <c r="N24" s="49">
        <f t="shared" si="2"/>
        <v>6805683.1600000001</v>
      </c>
    </row>
    <row r="25" spans="1:14" x14ac:dyDescent="0.25">
      <c r="A25" s="5" t="s">
        <v>18</v>
      </c>
      <c r="B25" s="33">
        <v>0</v>
      </c>
      <c r="C25" s="33">
        <v>0</v>
      </c>
      <c r="D25" s="33">
        <v>0</v>
      </c>
      <c r="E25" s="28">
        <v>25187</v>
      </c>
      <c r="F25" s="28">
        <v>97129.98</v>
      </c>
      <c r="G25" s="33">
        <v>171519.34</v>
      </c>
      <c r="H25" s="28">
        <v>127502.02</v>
      </c>
      <c r="I25" s="33">
        <v>49102</v>
      </c>
      <c r="J25" s="33">
        <v>44348</v>
      </c>
      <c r="K25" s="27">
        <v>115863.2</v>
      </c>
      <c r="N25" s="50">
        <f t="shared" si="2"/>
        <v>630651.54</v>
      </c>
    </row>
    <row r="26" spans="1:14" x14ac:dyDescent="0.25">
      <c r="A26" s="5" t="s">
        <v>19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11358.75</v>
      </c>
      <c r="H26" s="33">
        <v>0</v>
      </c>
      <c r="I26" s="33">
        <v>3228.48</v>
      </c>
      <c r="J26" s="33">
        <v>502373.2</v>
      </c>
      <c r="K26" s="27">
        <v>0</v>
      </c>
      <c r="N26" s="50">
        <f t="shared" si="2"/>
        <v>516960.43</v>
      </c>
    </row>
    <row r="27" spans="1:14" x14ac:dyDescent="0.25">
      <c r="A27" s="5" t="s">
        <v>20</v>
      </c>
      <c r="B27" s="33">
        <v>0</v>
      </c>
      <c r="C27" s="33">
        <v>0</v>
      </c>
      <c r="D27" s="33">
        <v>0</v>
      </c>
      <c r="E27" s="33">
        <v>0</v>
      </c>
      <c r="F27" s="28">
        <v>77283.86</v>
      </c>
      <c r="G27" s="33">
        <v>71482.259999999995</v>
      </c>
      <c r="H27" s="28">
        <v>55672.04</v>
      </c>
      <c r="I27" s="33">
        <v>170067.5</v>
      </c>
      <c r="J27" s="33">
        <v>311107</v>
      </c>
      <c r="K27" s="27">
        <v>100099.4</v>
      </c>
      <c r="N27" s="50">
        <f t="shared" si="2"/>
        <v>785712.06</v>
      </c>
    </row>
    <row r="28" spans="1:14" x14ac:dyDescent="0.25">
      <c r="A28" s="5" t="s">
        <v>21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8434.94</v>
      </c>
      <c r="H28" s="35">
        <v>0</v>
      </c>
      <c r="I28" s="35">
        <v>0</v>
      </c>
      <c r="J28" s="35">
        <v>0</v>
      </c>
      <c r="K28" s="27">
        <v>0</v>
      </c>
      <c r="N28" s="50">
        <f t="shared" si="2"/>
        <v>8434.94</v>
      </c>
    </row>
    <row r="29" spans="1:14" x14ac:dyDescent="0.25">
      <c r="A29" s="5" t="s">
        <v>22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16194.93</v>
      </c>
      <c r="H29" s="28">
        <v>7050.5</v>
      </c>
      <c r="I29" s="33">
        <v>0</v>
      </c>
      <c r="J29" s="33">
        <v>69993.009999999995</v>
      </c>
      <c r="K29" s="27">
        <v>0</v>
      </c>
      <c r="N29" s="50">
        <f t="shared" si="2"/>
        <v>93238.44</v>
      </c>
    </row>
    <row r="30" spans="1:14" x14ac:dyDescent="0.25">
      <c r="A30" s="5" t="s">
        <v>23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4989.22</v>
      </c>
      <c r="H30" s="28">
        <v>1430.67</v>
      </c>
      <c r="I30" s="33">
        <v>16992</v>
      </c>
      <c r="J30" s="33">
        <v>0</v>
      </c>
      <c r="K30" s="27">
        <v>0</v>
      </c>
      <c r="N30" s="50">
        <f t="shared" si="2"/>
        <v>23411.89</v>
      </c>
    </row>
    <row r="31" spans="1:14" x14ac:dyDescent="0.25">
      <c r="A31" s="5" t="s">
        <v>24</v>
      </c>
      <c r="B31" s="33">
        <v>0</v>
      </c>
      <c r="C31" s="33">
        <v>0</v>
      </c>
      <c r="D31" s="33">
        <v>0</v>
      </c>
      <c r="E31" s="33">
        <v>0</v>
      </c>
      <c r="F31" s="28">
        <v>148821</v>
      </c>
      <c r="G31" s="33">
        <v>6712.67</v>
      </c>
      <c r="H31" s="28">
        <v>3001424.98</v>
      </c>
      <c r="I31" s="33">
        <v>16538.88</v>
      </c>
      <c r="J31" s="33">
        <v>0</v>
      </c>
      <c r="K31" s="27">
        <v>28335</v>
      </c>
      <c r="N31" s="50">
        <f t="shared" si="2"/>
        <v>3201832.53</v>
      </c>
    </row>
    <row r="32" spans="1:14" x14ac:dyDescent="0.25">
      <c r="A32" s="5" t="s">
        <v>25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5">
        <v>0</v>
      </c>
      <c r="H32" s="35">
        <v>0</v>
      </c>
      <c r="I32" s="35">
        <v>0</v>
      </c>
      <c r="J32" s="35">
        <v>0</v>
      </c>
      <c r="K32" s="27">
        <v>0</v>
      </c>
      <c r="N32" s="50">
        <f t="shared" si="2"/>
        <v>0</v>
      </c>
    </row>
    <row r="33" spans="1:14" x14ac:dyDescent="0.25">
      <c r="A33" s="5" t="s">
        <v>26</v>
      </c>
      <c r="B33" s="33">
        <v>0</v>
      </c>
      <c r="C33" s="33">
        <v>0</v>
      </c>
      <c r="D33" s="33">
        <v>0</v>
      </c>
      <c r="E33" s="33">
        <v>0</v>
      </c>
      <c r="F33" s="28">
        <v>69030</v>
      </c>
      <c r="G33" s="33">
        <v>93543.219999999987</v>
      </c>
      <c r="H33" s="28">
        <v>721085.50000000012</v>
      </c>
      <c r="I33" s="33">
        <v>84076.75</v>
      </c>
      <c r="J33" s="33">
        <v>68331.679999999993</v>
      </c>
      <c r="K33" s="27">
        <v>509374.18000000005</v>
      </c>
      <c r="N33" s="50">
        <f t="shared" si="2"/>
        <v>1545441.33</v>
      </c>
    </row>
    <row r="34" spans="1:14" x14ac:dyDescent="0.25">
      <c r="A34" s="3" t="s">
        <v>27</v>
      </c>
      <c r="B34" s="31">
        <f>+B35+B36+B37+B38+B39+B40+B41+B42</f>
        <v>0</v>
      </c>
      <c r="C34" s="31">
        <f t="shared" ref="C34:K34" si="5">+C35+C36+C37+C38+C39+C40+C41+C42</f>
        <v>0</v>
      </c>
      <c r="D34" s="31">
        <f t="shared" si="5"/>
        <v>0</v>
      </c>
      <c r="E34" s="31">
        <f t="shared" si="5"/>
        <v>0</v>
      </c>
      <c r="F34" s="31">
        <f t="shared" si="5"/>
        <v>0</v>
      </c>
      <c r="G34" s="31">
        <f t="shared" si="5"/>
        <v>0</v>
      </c>
      <c r="H34" s="31">
        <f t="shared" si="5"/>
        <v>0</v>
      </c>
      <c r="I34" s="31">
        <f t="shared" si="5"/>
        <v>0</v>
      </c>
      <c r="J34" s="31">
        <f t="shared" si="5"/>
        <v>0</v>
      </c>
      <c r="K34" s="31">
        <f t="shared" si="5"/>
        <v>0</v>
      </c>
      <c r="L34" s="53"/>
      <c r="M34" s="53"/>
      <c r="N34" s="49">
        <f t="shared" si="2"/>
        <v>0</v>
      </c>
    </row>
    <row r="35" spans="1:14" x14ac:dyDescent="0.25">
      <c r="A35" s="5" t="s">
        <v>28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27">
        <v>0</v>
      </c>
      <c r="N35" s="50">
        <f t="shared" si="2"/>
        <v>0</v>
      </c>
    </row>
    <row r="36" spans="1:14" x14ac:dyDescent="0.25">
      <c r="A36" s="5" t="s">
        <v>29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5">
        <v>0</v>
      </c>
      <c r="I36" s="35">
        <v>0</v>
      </c>
      <c r="J36" s="35">
        <v>0</v>
      </c>
      <c r="K36" s="27">
        <v>0</v>
      </c>
      <c r="N36" s="50">
        <f t="shared" si="2"/>
        <v>0</v>
      </c>
    </row>
    <row r="37" spans="1:14" x14ac:dyDescent="0.25">
      <c r="A37" s="5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5">
        <v>0</v>
      </c>
      <c r="I37" s="35">
        <v>0</v>
      </c>
      <c r="J37" s="35">
        <v>0</v>
      </c>
      <c r="K37" s="27">
        <v>0</v>
      </c>
      <c r="N37" s="50">
        <f t="shared" si="2"/>
        <v>0</v>
      </c>
    </row>
    <row r="38" spans="1:14" x14ac:dyDescent="0.25">
      <c r="A38" s="5" t="s">
        <v>31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5">
        <v>0</v>
      </c>
      <c r="I38" s="35">
        <v>0</v>
      </c>
      <c r="J38" s="35">
        <v>0</v>
      </c>
      <c r="K38" s="27">
        <v>0</v>
      </c>
      <c r="N38" s="50">
        <f t="shared" si="2"/>
        <v>0</v>
      </c>
    </row>
    <row r="39" spans="1:14" x14ac:dyDescent="0.25">
      <c r="A39" s="5" t="s">
        <v>32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5">
        <v>0</v>
      </c>
      <c r="I39" s="35">
        <v>0</v>
      </c>
      <c r="J39" s="35">
        <v>0</v>
      </c>
      <c r="K39" s="27">
        <v>0</v>
      </c>
      <c r="N39" s="50">
        <f t="shared" si="2"/>
        <v>0</v>
      </c>
    </row>
    <row r="40" spans="1:14" x14ac:dyDescent="0.25">
      <c r="A40" s="5" t="s">
        <v>33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5">
        <v>0</v>
      </c>
      <c r="I40" s="35">
        <v>0</v>
      </c>
      <c r="J40" s="35">
        <v>0</v>
      </c>
      <c r="K40" s="27">
        <v>0</v>
      </c>
      <c r="N40" s="50">
        <f t="shared" si="2"/>
        <v>0</v>
      </c>
    </row>
    <row r="41" spans="1:14" x14ac:dyDescent="0.25">
      <c r="A41" s="5" t="s">
        <v>34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5">
        <v>0</v>
      </c>
      <c r="I41" s="35">
        <v>0</v>
      </c>
      <c r="J41" s="35">
        <v>0</v>
      </c>
      <c r="K41" s="27">
        <v>0</v>
      </c>
      <c r="N41" s="50">
        <f t="shared" si="2"/>
        <v>0</v>
      </c>
    </row>
    <row r="42" spans="1:14" x14ac:dyDescent="0.25">
      <c r="A42" s="5" t="s">
        <v>35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5">
        <v>0</v>
      </c>
      <c r="I42" s="35">
        <v>0</v>
      </c>
      <c r="J42" s="35">
        <v>0</v>
      </c>
      <c r="K42" s="27">
        <v>0</v>
      </c>
      <c r="N42" s="50">
        <f t="shared" si="2"/>
        <v>0</v>
      </c>
    </row>
    <row r="43" spans="1:14" x14ac:dyDescent="0.25">
      <c r="A43" s="3" t="s">
        <v>36</v>
      </c>
      <c r="B43" s="31">
        <f>+B44+B45+B46+B47+B48+B49</f>
        <v>0</v>
      </c>
      <c r="C43" s="31">
        <f t="shared" ref="C43:K43" si="6">+C44+C45+C46+C47+C48+C49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 t="shared" si="6"/>
        <v>0</v>
      </c>
      <c r="J43" s="31">
        <f t="shared" si="6"/>
        <v>0</v>
      </c>
      <c r="K43" s="31">
        <f t="shared" si="6"/>
        <v>0</v>
      </c>
      <c r="N43" s="50">
        <f t="shared" si="2"/>
        <v>0</v>
      </c>
    </row>
    <row r="44" spans="1:14" x14ac:dyDescent="0.25">
      <c r="A44" s="5" t="s">
        <v>37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27">
        <v>0</v>
      </c>
      <c r="N44" s="50">
        <f t="shared" si="2"/>
        <v>0</v>
      </c>
    </row>
    <row r="45" spans="1:14" x14ac:dyDescent="0.25">
      <c r="A45" s="5" t="s">
        <v>38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27">
        <v>0</v>
      </c>
      <c r="N45" s="50">
        <f t="shared" si="2"/>
        <v>0</v>
      </c>
    </row>
    <row r="46" spans="1:14" x14ac:dyDescent="0.25">
      <c r="A46" s="5" t="s">
        <v>39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27">
        <v>0</v>
      </c>
      <c r="N46" s="50">
        <f t="shared" si="2"/>
        <v>0</v>
      </c>
    </row>
    <row r="47" spans="1:14" x14ac:dyDescent="0.25">
      <c r="A47" s="5" t="s">
        <v>40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27">
        <v>0</v>
      </c>
      <c r="N47" s="50">
        <f t="shared" si="2"/>
        <v>0</v>
      </c>
    </row>
    <row r="48" spans="1:14" x14ac:dyDescent="0.25">
      <c r="A48" s="5" t="s">
        <v>41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27">
        <v>0</v>
      </c>
      <c r="N48" s="50">
        <f t="shared" si="2"/>
        <v>0</v>
      </c>
    </row>
    <row r="49" spans="1:14" x14ac:dyDescent="0.25">
      <c r="A49" s="5" t="s">
        <v>42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27">
        <v>0</v>
      </c>
      <c r="N49" s="50">
        <f t="shared" si="2"/>
        <v>0</v>
      </c>
    </row>
    <row r="50" spans="1:14" x14ac:dyDescent="0.25">
      <c r="A50" s="3" t="s">
        <v>43</v>
      </c>
      <c r="B50" s="31">
        <f>+B51+B52+B53+B54+B55+B56+B57+B58+B59</f>
        <v>0</v>
      </c>
      <c r="C50" s="31">
        <f t="shared" ref="C50:K50" si="7">+C51+C52+C53+C54+C55+C56+C57+C58+C59</f>
        <v>0</v>
      </c>
      <c r="D50" s="31">
        <f t="shared" si="7"/>
        <v>0</v>
      </c>
      <c r="E50" s="31">
        <f t="shared" si="7"/>
        <v>0</v>
      </c>
      <c r="F50" s="31">
        <f t="shared" si="7"/>
        <v>93900.1</v>
      </c>
      <c r="G50" s="31">
        <f t="shared" si="7"/>
        <v>0</v>
      </c>
      <c r="H50" s="31">
        <f t="shared" si="7"/>
        <v>57337.04</v>
      </c>
      <c r="I50" s="31">
        <f t="shared" si="7"/>
        <v>552091.18999999994</v>
      </c>
      <c r="J50" s="31">
        <f t="shared" si="7"/>
        <v>2635809.92</v>
      </c>
      <c r="K50" s="31">
        <f t="shared" si="7"/>
        <v>8453987.7699999996</v>
      </c>
      <c r="L50" s="53"/>
      <c r="M50" s="53"/>
      <c r="N50" s="49">
        <f t="shared" si="2"/>
        <v>11793126.02</v>
      </c>
    </row>
    <row r="51" spans="1:14" x14ac:dyDescent="0.25">
      <c r="A51" s="5" t="s">
        <v>44</v>
      </c>
      <c r="B51" s="33">
        <v>0</v>
      </c>
      <c r="C51" s="33">
        <v>0</v>
      </c>
      <c r="D51" s="33">
        <v>0</v>
      </c>
      <c r="E51" s="33">
        <v>0</v>
      </c>
      <c r="F51" s="28">
        <v>92195</v>
      </c>
      <c r="G51" s="33">
        <v>0</v>
      </c>
      <c r="H51" s="28">
        <v>57337.04</v>
      </c>
      <c r="I51" s="33">
        <v>552091.18999999994</v>
      </c>
      <c r="J51" s="33">
        <v>2635809.92</v>
      </c>
      <c r="K51" s="27">
        <v>3728473.7699999996</v>
      </c>
      <c r="N51" s="50">
        <f t="shared" si="2"/>
        <v>7065906.9199999999</v>
      </c>
    </row>
    <row r="52" spans="1:14" x14ac:dyDescent="0.25">
      <c r="A52" s="5" t="s">
        <v>45</v>
      </c>
      <c r="B52" s="33">
        <v>0</v>
      </c>
      <c r="C52" s="33">
        <v>0</v>
      </c>
      <c r="D52" s="33">
        <v>0</v>
      </c>
      <c r="E52" s="33">
        <v>0</v>
      </c>
      <c r="F52" s="28">
        <v>1705.1</v>
      </c>
      <c r="G52" s="33">
        <v>0</v>
      </c>
      <c r="H52" s="33">
        <v>0</v>
      </c>
      <c r="I52" s="33">
        <v>0</v>
      </c>
      <c r="J52" s="33">
        <v>0</v>
      </c>
      <c r="K52" s="27">
        <v>57584</v>
      </c>
      <c r="N52" s="50">
        <f t="shared" si="2"/>
        <v>59289.1</v>
      </c>
    </row>
    <row r="53" spans="1:14" x14ac:dyDescent="0.25">
      <c r="A53" s="5" t="s">
        <v>46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27">
        <v>0</v>
      </c>
      <c r="N53" s="50">
        <f t="shared" si="2"/>
        <v>0</v>
      </c>
    </row>
    <row r="54" spans="1:14" x14ac:dyDescent="0.25">
      <c r="A54" s="5" t="s">
        <v>47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27">
        <v>4667930</v>
      </c>
      <c r="N54" s="50">
        <f t="shared" si="2"/>
        <v>4667930</v>
      </c>
    </row>
    <row r="55" spans="1:14" x14ac:dyDescent="0.25">
      <c r="A55" s="5" t="s">
        <v>48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27">
        <v>0</v>
      </c>
      <c r="N55" s="50">
        <f t="shared" si="2"/>
        <v>0</v>
      </c>
    </row>
    <row r="56" spans="1:14" x14ac:dyDescent="0.25">
      <c r="A56" s="5" t="s">
        <v>49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27">
        <v>0</v>
      </c>
      <c r="N56" s="50">
        <f t="shared" si="2"/>
        <v>0</v>
      </c>
    </row>
    <row r="57" spans="1:14" x14ac:dyDescent="0.25">
      <c r="A57" s="5" t="s">
        <v>50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27">
        <v>0</v>
      </c>
      <c r="N57" s="50">
        <f t="shared" si="2"/>
        <v>0</v>
      </c>
    </row>
    <row r="58" spans="1:14" x14ac:dyDescent="0.25">
      <c r="A58" s="5" t="s">
        <v>51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27">
        <v>0</v>
      </c>
      <c r="N58" s="50">
        <f t="shared" si="2"/>
        <v>0</v>
      </c>
    </row>
    <row r="59" spans="1:14" x14ac:dyDescent="0.25">
      <c r="A59" s="5" t="s">
        <v>52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27">
        <v>0</v>
      </c>
      <c r="N59" s="50">
        <f t="shared" si="2"/>
        <v>0</v>
      </c>
    </row>
    <row r="60" spans="1:14" x14ac:dyDescent="0.25">
      <c r="A60" s="3" t="s">
        <v>53</v>
      </c>
      <c r="B60" s="31">
        <f>+B61+B62+B63+B64</f>
        <v>0</v>
      </c>
      <c r="C60" s="31">
        <f t="shared" ref="C60:K60" si="8">+C61+C62+C63+C64</f>
        <v>0</v>
      </c>
      <c r="D60" s="31">
        <f t="shared" si="8"/>
        <v>0</v>
      </c>
      <c r="E60" s="31">
        <f t="shared" si="8"/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I60" s="31">
        <f t="shared" si="8"/>
        <v>0</v>
      </c>
      <c r="J60" s="31">
        <f t="shared" si="8"/>
        <v>0</v>
      </c>
      <c r="K60" s="31">
        <f t="shared" si="8"/>
        <v>0</v>
      </c>
      <c r="L60" s="53"/>
      <c r="M60" s="53"/>
      <c r="N60" s="49">
        <f t="shared" si="2"/>
        <v>0</v>
      </c>
    </row>
    <row r="61" spans="1:14" x14ac:dyDescent="0.25">
      <c r="A61" s="5" t="s">
        <v>54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53"/>
      <c r="M61" s="53"/>
      <c r="N61" s="49">
        <f t="shared" si="2"/>
        <v>0</v>
      </c>
    </row>
    <row r="62" spans="1:14" x14ac:dyDescent="0.25">
      <c r="A62" s="5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N62" s="50">
        <f t="shared" si="2"/>
        <v>0</v>
      </c>
    </row>
    <row r="63" spans="1:14" x14ac:dyDescent="0.25">
      <c r="A63" s="5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N63" s="50">
        <f t="shared" si="2"/>
        <v>0</v>
      </c>
    </row>
    <row r="64" spans="1:14" x14ac:dyDescent="0.25">
      <c r="A64" s="5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N64" s="50">
        <f t="shared" si="2"/>
        <v>0</v>
      </c>
    </row>
    <row r="65" spans="1:14" x14ac:dyDescent="0.25">
      <c r="A65" s="3" t="s">
        <v>58</v>
      </c>
      <c r="B65" s="31">
        <f>+B66+B67</f>
        <v>0</v>
      </c>
      <c r="C65" s="31">
        <f t="shared" ref="C65:K65" si="9">+C66+C67</f>
        <v>0</v>
      </c>
      <c r="D65" s="31">
        <f t="shared" si="9"/>
        <v>0</v>
      </c>
      <c r="E65" s="31">
        <f t="shared" si="9"/>
        <v>0</v>
      </c>
      <c r="F65" s="31">
        <f t="shared" si="9"/>
        <v>0</v>
      </c>
      <c r="G65" s="31">
        <f t="shared" si="9"/>
        <v>0</v>
      </c>
      <c r="H65" s="31">
        <f t="shared" si="9"/>
        <v>0</v>
      </c>
      <c r="I65" s="31">
        <f t="shared" si="9"/>
        <v>0</v>
      </c>
      <c r="J65" s="31">
        <f t="shared" si="9"/>
        <v>0</v>
      </c>
      <c r="K65" s="31">
        <f t="shared" si="9"/>
        <v>0</v>
      </c>
      <c r="L65" s="53"/>
      <c r="M65" s="53"/>
      <c r="N65" s="49">
        <f t="shared" si="2"/>
        <v>0</v>
      </c>
    </row>
    <row r="66" spans="1:14" x14ac:dyDescent="0.25">
      <c r="A66" s="5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N66" s="50">
        <f t="shared" si="2"/>
        <v>0</v>
      </c>
    </row>
    <row r="67" spans="1:14" x14ac:dyDescent="0.25">
      <c r="A67" s="5" t="s">
        <v>60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N67" s="50">
        <f t="shared" si="2"/>
        <v>0</v>
      </c>
    </row>
    <row r="68" spans="1:14" x14ac:dyDescent="0.25">
      <c r="A68" s="3" t="s">
        <v>61</v>
      </c>
      <c r="B68" s="31">
        <f>+B69+B70+B71</f>
        <v>0</v>
      </c>
      <c r="C68" s="31">
        <f t="shared" ref="C68:K68" si="10">+C69+C70+C71</f>
        <v>0</v>
      </c>
      <c r="D68" s="31">
        <f t="shared" si="10"/>
        <v>0</v>
      </c>
      <c r="E68" s="31">
        <f t="shared" si="10"/>
        <v>0</v>
      </c>
      <c r="F68" s="31">
        <f t="shared" si="10"/>
        <v>0</v>
      </c>
      <c r="G68" s="31">
        <f t="shared" si="10"/>
        <v>0</v>
      </c>
      <c r="H68" s="31">
        <f t="shared" si="10"/>
        <v>0</v>
      </c>
      <c r="I68" s="31">
        <f t="shared" si="10"/>
        <v>0</v>
      </c>
      <c r="J68" s="31">
        <f t="shared" si="10"/>
        <v>0</v>
      </c>
      <c r="K68" s="31">
        <f t="shared" si="10"/>
        <v>0</v>
      </c>
      <c r="L68" s="53"/>
      <c r="M68" s="53"/>
      <c r="N68" s="49">
        <f t="shared" si="2"/>
        <v>0</v>
      </c>
    </row>
    <row r="69" spans="1:14" x14ac:dyDescent="0.25">
      <c r="A69" s="5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N69" s="50">
        <f t="shared" si="2"/>
        <v>0</v>
      </c>
    </row>
    <row r="70" spans="1:14" x14ac:dyDescent="0.25">
      <c r="A70" s="5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N70" s="50">
        <f t="shared" si="2"/>
        <v>0</v>
      </c>
    </row>
    <row r="71" spans="1:14" x14ac:dyDescent="0.25">
      <c r="A71" s="5" t="s">
        <v>64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51"/>
      <c r="M71" s="51"/>
      <c r="N71" s="52">
        <f t="shared" si="2"/>
        <v>0</v>
      </c>
    </row>
    <row r="72" spans="1:14" x14ac:dyDescent="0.25">
      <c r="A72" s="1" t="s">
        <v>67</v>
      </c>
      <c r="B72" s="30">
        <f>+B73+B76+B79</f>
        <v>0</v>
      </c>
      <c r="C72" s="30">
        <f t="shared" ref="C72:K72" si="11">+C73+C76+C79</f>
        <v>0</v>
      </c>
      <c r="D72" s="30">
        <f t="shared" si="11"/>
        <v>0</v>
      </c>
      <c r="E72" s="30">
        <f t="shared" si="11"/>
        <v>0</v>
      </c>
      <c r="F72" s="30">
        <f t="shared" si="11"/>
        <v>0</v>
      </c>
      <c r="G72" s="30">
        <f t="shared" si="11"/>
        <v>0</v>
      </c>
      <c r="H72" s="30">
        <f t="shared" si="11"/>
        <v>0</v>
      </c>
      <c r="I72" s="30">
        <f t="shared" si="11"/>
        <v>0</v>
      </c>
      <c r="J72" s="30">
        <f t="shared" si="11"/>
        <v>0</v>
      </c>
      <c r="K72" s="30">
        <f t="shared" si="11"/>
        <v>0</v>
      </c>
      <c r="L72" s="2"/>
      <c r="M72" s="2"/>
      <c r="N72" s="48">
        <f t="shared" ref="N72:N80" si="12">+B72+C72+D72+E72+F72+G72+H72+I72+J72+K72+L72+M72</f>
        <v>0</v>
      </c>
    </row>
    <row r="73" spans="1:14" x14ac:dyDescent="0.25">
      <c r="A73" s="3" t="s">
        <v>68</v>
      </c>
      <c r="B73" s="31">
        <f t="shared" ref="B73:K73" si="13">+B74+B75</f>
        <v>0</v>
      </c>
      <c r="C73" s="31">
        <f t="shared" si="13"/>
        <v>0</v>
      </c>
      <c r="D73" s="31">
        <f t="shared" si="13"/>
        <v>0</v>
      </c>
      <c r="E73" s="31">
        <f t="shared" si="13"/>
        <v>0</v>
      </c>
      <c r="F73" s="31">
        <f t="shared" si="13"/>
        <v>0</v>
      </c>
      <c r="G73" s="31">
        <f t="shared" si="13"/>
        <v>0</v>
      </c>
      <c r="H73" s="31">
        <f t="shared" si="13"/>
        <v>0</v>
      </c>
      <c r="I73" s="31">
        <f t="shared" si="13"/>
        <v>0</v>
      </c>
      <c r="J73" s="31">
        <f t="shared" si="13"/>
        <v>0</v>
      </c>
      <c r="K73" s="31">
        <f t="shared" si="13"/>
        <v>0</v>
      </c>
      <c r="N73" s="50">
        <f t="shared" si="12"/>
        <v>0</v>
      </c>
    </row>
    <row r="74" spans="1:14" x14ac:dyDescent="0.25">
      <c r="A74" s="5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N74" s="50">
        <f t="shared" si="12"/>
        <v>0</v>
      </c>
    </row>
    <row r="75" spans="1:14" x14ac:dyDescent="0.25">
      <c r="A75" s="5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N75" s="50">
        <f t="shared" si="12"/>
        <v>0</v>
      </c>
    </row>
    <row r="76" spans="1:14" x14ac:dyDescent="0.25">
      <c r="A76" s="3" t="s">
        <v>71</v>
      </c>
      <c r="B76" s="31">
        <f t="shared" ref="B76:K76" si="14">+B77+B78</f>
        <v>0</v>
      </c>
      <c r="C76" s="31">
        <f t="shared" si="14"/>
        <v>0</v>
      </c>
      <c r="D76" s="31">
        <f t="shared" si="14"/>
        <v>0</v>
      </c>
      <c r="E76" s="31">
        <f t="shared" si="14"/>
        <v>0</v>
      </c>
      <c r="F76" s="31">
        <f t="shared" si="14"/>
        <v>0</v>
      </c>
      <c r="G76" s="31">
        <f t="shared" si="14"/>
        <v>0</v>
      </c>
      <c r="H76" s="31">
        <f t="shared" si="14"/>
        <v>0</v>
      </c>
      <c r="I76" s="31">
        <f t="shared" si="14"/>
        <v>0</v>
      </c>
      <c r="J76" s="31">
        <f t="shared" si="14"/>
        <v>0</v>
      </c>
      <c r="K76" s="31">
        <f t="shared" si="14"/>
        <v>0</v>
      </c>
      <c r="L76" s="53"/>
      <c r="M76" s="53"/>
      <c r="N76" s="49">
        <f t="shared" si="12"/>
        <v>0</v>
      </c>
    </row>
    <row r="77" spans="1:14" x14ac:dyDescent="0.25">
      <c r="A77" s="5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N77" s="50">
        <f t="shared" si="12"/>
        <v>0</v>
      </c>
    </row>
    <row r="78" spans="1:14" x14ac:dyDescent="0.25">
      <c r="A78" s="5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N78" s="50">
        <f t="shared" si="12"/>
        <v>0</v>
      </c>
    </row>
    <row r="79" spans="1:14" x14ac:dyDescent="0.25">
      <c r="A79" s="3" t="s">
        <v>74</v>
      </c>
      <c r="B79" s="31">
        <f t="shared" ref="B79:K79" si="15">+B80</f>
        <v>0</v>
      </c>
      <c r="C79" s="31">
        <f t="shared" si="15"/>
        <v>0</v>
      </c>
      <c r="D79" s="31">
        <f t="shared" si="15"/>
        <v>0</v>
      </c>
      <c r="E79" s="31">
        <f t="shared" si="15"/>
        <v>0</v>
      </c>
      <c r="F79" s="31">
        <f t="shared" si="15"/>
        <v>0</v>
      </c>
      <c r="G79" s="31">
        <f t="shared" si="15"/>
        <v>0</v>
      </c>
      <c r="H79" s="31">
        <f t="shared" si="15"/>
        <v>0</v>
      </c>
      <c r="I79" s="31">
        <f t="shared" si="15"/>
        <v>0</v>
      </c>
      <c r="J79" s="31">
        <f t="shared" si="15"/>
        <v>0</v>
      </c>
      <c r="K79" s="31">
        <f t="shared" si="15"/>
        <v>0</v>
      </c>
      <c r="L79" s="53"/>
      <c r="M79" s="53"/>
      <c r="N79" s="49">
        <f t="shared" si="12"/>
        <v>0</v>
      </c>
    </row>
    <row r="80" spans="1:14" x14ac:dyDescent="0.25">
      <c r="A80" s="5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N80" s="50">
        <f t="shared" si="12"/>
        <v>0</v>
      </c>
    </row>
    <row r="81" spans="1:15" x14ac:dyDescent="0.25">
      <c r="A81" s="8" t="s">
        <v>65</v>
      </c>
      <c r="B81" s="32">
        <f>+B7+B72</f>
        <v>20345721.280000001</v>
      </c>
      <c r="C81" s="32">
        <f t="shared" ref="C81:N81" si="16">+C7+C72</f>
        <v>21815852.869999997</v>
      </c>
      <c r="D81" s="32">
        <f t="shared" si="16"/>
        <v>25993224.449999999</v>
      </c>
      <c r="E81" s="32">
        <f t="shared" si="16"/>
        <v>29148510.690000001</v>
      </c>
      <c r="F81" s="32">
        <f t="shared" si="16"/>
        <v>31483209.330000002</v>
      </c>
      <c r="G81" s="32">
        <f t="shared" si="16"/>
        <v>23487826.099999998</v>
      </c>
      <c r="H81" s="32">
        <f t="shared" si="16"/>
        <v>47389288.660000004</v>
      </c>
      <c r="I81" s="32">
        <f t="shared" si="16"/>
        <v>26334827.480000008</v>
      </c>
      <c r="J81" s="32">
        <f t="shared" si="16"/>
        <v>35518044.520000003</v>
      </c>
      <c r="K81" s="32">
        <f t="shared" si="16"/>
        <v>53053291.189999998</v>
      </c>
      <c r="L81" s="32">
        <f t="shared" si="16"/>
        <v>0</v>
      </c>
      <c r="M81" s="32">
        <f t="shared" si="16"/>
        <v>0</v>
      </c>
      <c r="N81" s="32">
        <f t="shared" si="16"/>
        <v>314569796.57000005</v>
      </c>
    </row>
    <row r="82" spans="1:15" ht="15.75" customHeight="1" x14ac:dyDescent="0.25">
      <c r="K82" s="57"/>
    </row>
    <row r="83" spans="1:15" ht="15.75" customHeight="1" x14ac:dyDescent="0.25">
      <c r="K83" s="57"/>
    </row>
    <row r="84" spans="1:15" ht="15.75" customHeight="1" x14ac:dyDescent="0.25">
      <c r="K84" s="57"/>
    </row>
    <row r="85" spans="1:15" ht="15.75" x14ac:dyDescent="0.25">
      <c r="A85" s="70" t="s">
        <v>106</v>
      </c>
      <c r="B85" s="70"/>
      <c r="K85" s="57"/>
      <c r="L85" s="76" t="s">
        <v>101</v>
      </c>
      <c r="M85" s="76"/>
      <c r="N85" s="76"/>
      <c r="O85" s="42"/>
    </row>
    <row r="86" spans="1:15" ht="15.75" x14ac:dyDescent="0.25">
      <c r="A86" s="69" t="s">
        <v>108</v>
      </c>
      <c r="B86" s="69"/>
      <c r="L86" s="75" t="s">
        <v>105</v>
      </c>
      <c r="M86" s="75"/>
      <c r="N86" s="75"/>
      <c r="O86" s="44"/>
    </row>
    <row r="87" spans="1:15" ht="14.25" customHeight="1" x14ac:dyDescent="0.25">
      <c r="A87" s="69" t="s">
        <v>107</v>
      </c>
      <c r="B87" s="69"/>
      <c r="C87" s="71" t="s">
        <v>100</v>
      </c>
      <c r="D87" s="71"/>
      <c r="E87" s="71"/>
      <c r="F87" s="71"/>
      <c r="G87" s="71"/>
      <c r="H87" s="71"/>
      <c r="L87" s="77" t="s">
        <v>104</v>
      </c>
      <c r="M87" s="77"/>
      <c r="N87" s="77"/>
      <c r="O87" s="47"/>
    </row>
    <row r="88" spans="1:15" ht="14.25" customHeight="1" x14ac:dyDescent="0.25">
      <c r="A88" s="46"/>
      <c r="B88" s="46"/>
      <c r="C88" s="72" t="s">
        <v>103</v>
      </c>
      <c r="D88" s="72"/>
      <c r="E88" s="72"/>
      <c r="F88" s="72"/>
      <c r="G88" s="72"/>
      <c r="H88" s="72"/>
      <c r="L88" s="45"/>
      <c r="M88" s="45"/>
      <c r="N88" s="45"/>
      <c r="O88" s="47"/>
    </row>
    <row r="89" spans="1:15" ht="15.75" x14ac:dyDescent="0.25">
      <c r="B89" s="26"/>
      <c r="C89" s="72" t="s">
        <v>102</v>
      </c>
      <c r="D89" s="72"/>
      <c r="E89" s="72"/>
      <c r="F89" s="72"/>
      <c r="G89" s="72"/>
      <c r="H89" s="72"/>
      <c r="I89" s="26"/>
      <c r="J89" s="26"/>
      <c r="K89" s="26"/>
      <c r="L89" s="26"/>
      <c r="M89" s="26"/>
      <c r="N89" s="26"/>
    </row>
    <row r="90" spans="1:15" ht="15.75" x14ac:dyDescent="0.25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</row>
    <row r="91" spans="1:15" ht="15.75" x14ac:dyDescent="0.25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</row>
  </sheetData>
  <protectedRanges>
    <protectedRange sqref="C87 D89" name="Rango1_1_1_1_2_1"/>
  </protectedRanges>
  <mergeCells count="14">
    <mergeCell ref="C88:H88"/>
    <mergeCell ref="C89:H89"/>
    <mergeCell ref="L85:N85"/>
    <mergeCell ref="L86:N86"/>
    <mergeCell ref="L87:N87"/>
    <mergeCell ref="A85:B85"/>
    <mergeCell ref="A86:B86"/>
    <mergeCell ref="A87:B87"/>
    <mergeCell ref="C87:H87"/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  <vt:lpstr>'P1 Presupuesto Aprobado'!Títulos_a_imprimir</vt:lpstr>
      <vt:lpstr>'P2 Presupuesto Aprobado-Ejec '!Títulos_a_imprimir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Mariel Ramirez Peguero</cp:lastModifiedBy>
  <cp:lastPrinted>2021-11-05T13:57:00Z</cp:lastPrinted>
  <dcterms:created xsi:type="dcterms:W3CDTF">2021-07-29T18:58:50Z</dcterms:created>
  <dcterms:modified xsi:type="dcterms:W3CDTF">2021-11-08T14:06:23Z</dcterms:modified>
</cp:coreProperties>
</file>