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guel.carvajal\Desktop\Nueva carpeta 2024\"/>
    </mc:Choice>
  </mc:AlternateContent>
  <bookViews>
    <workbookView xWindow="0" yWindow="0" windowWidth="28800" windowHeight="12225" tabRatio="614" firstSheet="1" activeTab="1"/>
  </bookViews>
  <sheets>
    <sheet name="Portada" sheetId="19" r:id="rId1"/>
    <sheet name="POA DIGECOG Consolidado" sheetId="1" r:id="rId2"/>
    <sheet name="PACC DIGECOG 2024" sheetId="4" state="hidden" r:id="rId3"/>
    <sheet name="Catalogo de insumos" sheetId="6" state="hidden" r:id="rId4"/>
    <sheet name="Hoja1" sheetId="5" state="hidden" r:id="rId5"/>
  </sheets>
  <definedNames>
    <definedName name="_xlnm._FilterDatabase" localSheetId="1" hidden="1">'POA DIGECOG Consolidado'!$V$13:$AG$13</definedName>
    <definedName name="_xlnm.Print_Area" localSheetId="2">'PACC DIGECOG 2024'!$A$1:$BJ$91</definedName>
    <definedName name="_xlnm.Print_Area" localSheetId="1">'POA DIGECOG Consolidado'!$A$11:$AJ$477</definedName>
    <definedName name="_xlnm.Print_Titles" localSheetId="1">'POA DIGECOG Consolidado'!$3:$13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1" i="4" l="1"/>
  <c r="AM18" i="4" l="1"/>
  <c r="AL18" i="4"/>
  <c r="AK18" i="4"/>
  <c r="AJ18" i="4"/>
  <c r="AM21" i="4" l="1"/>
  <c r="AL21" i="4"/>
  <c r="AK21" i="4"/>
  <c r="AJ21" i="4"/>
  <c r="AM26" i="4" l="1"/>
  <c r="AM25" i="4"/>
  <c r="AM24" i="4"/>
  <c r="AM23" i="4"/>
  <c r="AM22" i="4"/>
  <c r="AM17" i="4"/>
  <c r="AL26" i="4"/>
  <c r="AL25" i="4"/>
  <c r="AL24" i="4"/>
  <c r="AL23" i="4"/>
  <c r="AL22" i="4"/>
  <c r="AL17" i="4"/>
  <c r="AK26" i="4"/>
  <c r="AK25" i="4"/>
  <c r="AK24" i="4"/>
  <c r="AK23" i="4"/>
  <c r="AK22" i="4"/>
  <c r="AK17" i="4"/>
  <c r="AJ26" i="4"/>
  <c r="AJ25" i="4"/>
  <c r="AJ24" i="4"/>
  <c r="AJ23" i="4"/>
  <c r="AJ22" i="4"/>
  <c r="AJ17" i="4"/>
  <c r="AM91" i="4" l="1"/>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27" i="4"/>
  <c r="AO27" i="4" s="1"/>
  <c r="AM28" i="4"/>
  <c r="AO28" i="4" s="1"/>
  <c r="AS28" i="4" l="1"/>
  <c r="AJ28" i="4"/>
  <c r="AK28" i="4"/>
  <c r="AL28" i="4"/>
  <c r="AU28" i="4"/>
  <c r="AJ29" i="4"/>
  <c r="AK29" i="4"/>
  <c r="AL29" i="4"/>
  <c r="AU29" i="4"/>
  <c r="AY91" i="4"/>
  <c r="AZ91" i="4"/>
  <c r="BA91" i="4"/>
  <c r="BB91" i="4"/>
  <c r="BC91" i="4"/>
  <c r="BD91" i="4"/>
  <c r="BE91" i="4"/>
  <c r="BF91" i="4"/>
  <c r="BG91" i="4"/>
  <c r="BH91" i="4"/>
  <c r="BI91" i="4"/>
  <c r="AL90" i="4"/>
  <c r="AK90" i="4"/>
  <c r="AJ90" i="4"/>
  <c r="AL89" i="4"/>
  <c r="AK89" i="4"/>
  <c r="AJ89" i="4"/>
  <c r="AL88" i="4"/>
  <c r="AK88" i="4"/>
  <c r="AJ88" i="4"/>
  <c r="AL87" i="4"/>
  <c r="AK87" i="4"/>
  <c r="AJ87" i="4"/>
  <c r="AL86" i="4"/>
  <c r="AK86" i="4"/>
  <c r="AJ86" i="4"/>
  <c r="AL85" i="4"/>
  <c r="AK85" i="4"/>
  <c r="AJ85" i="4"/>
  <c r="AL84" i="4"/>
  <c r="AK84" i="4"/>
  <c r="AJ84" i="4"/>
  <c r="AL83" i="4"/>
  <c r="AK83" i="4"/>
  <c r="AJ83" i="4"/>
  <c r="AL82" i="4"/>
  <c r="AK82" i="4"/>
  <c r="AJ82" i="4"/>
  <c r="AL81" i="4"/>
  <c r="AK81" i="4"/>
  <c r="AJ81" i="4"/>
  <c r="AL80" i="4"/>
  <c r="AK80" i="4"/>
  <c r="AJ80" i="4"/>
  <c r="AL79" i="4"/>
  <c r="AK79" i="4"/>
  <c r="AJ79" i="4"/>
  <c r="AL78" i="4"/>
  <c r="AK78" i="4"/>
  <c r="AJ78" i="4"/>
  <c r="AL77" i="4"/>
  <c r="AK77" i="4"/>
  <c r="AJ77" i="4"/>
  <c r="AL76" i="4"/>
  <c r="AK76" i="4"/>
  <c r="AJ76" i="4"/>
  <c r="AL75" i="4"/>
  <c r="AK75" i="4"/>
  <c r="AJ75" i="4"/>
  <c r="AL74" i="4"/>
  <c r="AK74" i="4"/>
  <c r="AJ74" i="4"/>
  <c r="AL73" i="4"/>
  <c r="AK73" i="4"/>
  <c r="AJ73" i="4"/>
  <c r="AL72" i="4"/>
  <c r="AK72" i="4"/>
  <c r="AJ72" i="4"/>
  <c r="AL71" i="4"/>
  <c r="AK71" i="4"/>
  <c r="AJ71" i="4"/>
  <c r="AL70" i="4"/>
  <c r="AK70" i="4"/>
  <c r="AJ70" i="4"/>
  <c r="AL69" i="4"/>
  <c r="AK69" i="4"/>
  <c r="AJ69" i="4"/>
  <c r="AL68" i="4"/>
  <c r="AK68" i="4"/>
  <c r="AJ68" i="4"/>
  <c r="AL67" i="4"/>
  <c r="AK67" i="4"/>
  <c r="AJ67" i="4"/>
  <c r="AL66" i="4"/>
  <c r="AK66" i="4"/>
  <c r="AJ66" i="4"/>
  <c r="AL65" i="4"/>
  <c r="AK65" i="4"/>
  <c r="AJ65" i="4"/>
  <c r="AL64" i="4"/>
  <c r="AK64" i="4"/>
  <c r="AJ64" i="4"/>
  <c r="AL63" i="4"/>
  <c r="AK63" i="4"/>
  <c r="AJ63" i="4"/>
  <c r="AL62" i="4"/>
  <c r="AK62" i="4"/>
  <c r="AJ62" i="4"/>
  <c r="AL61" i="4"/>
  <c r="AK61" i="4"/>
  <c r="AJ61" i="4"/>
  <c r="AL60" i="4"/>
  <c r="AK60" i="4"/>
  <c r="AJ60" i="4"/>
  <c r="AL59" i="4"/>
  <c r="AK59" i="4"/>
  <c r="AJ59" i="4"/>
  <c r="AL58" i="4"/>
  <c r="AK58" i="4"/>
  <c r="AJ58" i="4"/>
  <c r="AL57" i="4"/>
  <c r="AK57" i="4"/>
  <c r="AJ57" i="4"/>
  <c r="AL56" i="4"/>
  <c r="AK56" i="4"/>
  <c r="AJ56" i="4"/>
  <c r="AL55" i="4"/>
  <c r="AK55" i="4"/>
  <c r="AJ55" i="4"/>
  <c r="AL54" i="4"/>
  <c r="AK54" i="4"/>
  <c r="AJ54" i="4"/>
  <c r="AL53" i="4"/>
  <c r="AK53" i="4"/>
  <c r="AJ53" i="4"/>
  <c r="AL52" i="4"/>
  <c r="AK52" i="4"/>
  <c r="AJ52" i="4"/>
  <c r="AL51" i="4"/>
  <c r="AK51" i="4"/>
  <c r="AJ51" i="4"/>
  <c r="AL50" i="4"/>
  <c r="AK50" i="4"/>
  <c r="AJ50" i="4"/>
  <c r="AL49" i="4"/>
  <c r="AK49" i="4"/>
  <c r="AJ49" i="4"/>
  <c r="AL48" i="4"/>
  <c r="AK48" i="4"/>
  <c r="AJ48" i="4"/>
  <c r="AL47" i="4"/>
  <c r="AK47" i="4"/>
  <c r="AJ47" i="4"/>
  <c r="AL46" i="4"/>
  <c r="AK46" i="4"/>
  <c r="AJ46" i="4"/>
  <c r="AS45" i="4"/>
  <c r="AL45" i="4"/>
  <c r="AK45" i="4"/>
  <c r="AJ45" i="4"/>
  <c r="AL44" i="4"/>
  <c r="AK44" i="4"/>
  <c r="AJ44" i="4"/>
  <c r="AS43" i="4"/>
  <c r="AL43" i="4"/>
  <c r="AK43" i="4"/>
  <c r="AJ43" i="4"/>
  <c r="AL42" i="4"/>
  <c r="AK42" i="4"/>
  <c r="AJ42" i="4"/>
  <c r="AL41" i="4"/>
  <c r="AK41" i="4"/>
  <c r="AJ41" i="4"/>
  <c r="AL40" i="4"/>
  <c r="AK40" i="4"/>
  <c r="AJ40" i="4"/>
  <c r="AL39" i="4"/>
  <c r="AK39" i="4"/>
  <c r="AJ39" i="4"/>
  <c r="AL38" i="4"/>
  <c r="AK38" i="4"/>
  <c r="AJ38" i="4"/>
  <c r="AL37" i="4"/>
  <c r="AK37" i="4"/>
  <c r="AJ37" i="4"/>
  <c r="AL36" i="4"/>
  <c r="AK36" i="4"/>
  <c r="AJ36" i="4"/>
  <c r="AL35" i="4"/>
  <c r="AK35" i="4"/>
  <c r="AJ35" i="4"/>
  <c r="AL34" i="4"/>
  <c r="AK34" i="4"/>
  <c r="AJ34" i="4"/>
  <c r="AL33" i="4"/>
  <c r="AK33" i="4"/>
  <c r="AJ33" i="4"/>
  <c r="AS32" i="4"/>
  <c r="AL32" i="4"/>
  <c r="AK32" i="4"/>
  <c r="AJ32" i="4"/>
  <c r="AL31" i="4"/>
  <c r="AK31" i="4"/>
  <c r="AJ31" i="4"/>
  <c r="AQ30" i="4"/>
  <c r="AL30" i="4"/>
  <c r="AK30" i="4"/>
  <c r="AJ30" i="4"/>
  <c r="AU31" i="4"/>
  <c r="AU33" i="4"/>
  <c r="AU34" i="4"/>
  <c r="AU35" i="4"/>
  <c r="AU36" i="4"/>
  <c r="AU37" i="4"/>
  <c r="AU38" i="4"/>
  <c r="AU39" i="4"/>
  <c r="AU40" i="4"/>
  <c r="AU41" i="4"/>
  <c r="AU42"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S31" i="4"/>
  <c r="AS33" i="4"/>
  <c r="AS34" i="4"/>
  <c r="AS35" i="4"/>
  <c r="AS36" i="4"/>
  <c r="AS37" i="4"/>
  <c r="AS38" i="4"/>
  <c r="AS39" i="4"/>
  <c r="AS40" i="4"/>
  <c r="AS41" i="4"/>
  <c r="AS42" i="4"/>
  <c r="AS44"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Q31" i="4"/>
  <c r="AQ33" i="4"/>
  <c r="AQ34" i="4"/>
  <c r="AQ35" i="4"/>
  <c r="AQ36" i="4"/>
  <c r="AQ37" i="4"/>
  <c r="AQ38" i="4"/>
  <c r="AQ39" i="4"/>
  <c r="AQ40" i="4"/>
  <c r="AQ41" i="4"/>
  <c r="AQ42"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U22" i="4"/>
  <c r="AU23" i="4"/>
  <c r="AU24" i="4"/>
  <c r="AU25" i="4"/>
  <c r="AU26" i="4"/>
  <c r="AS22" i="4"/>
  <c r="AS23" i="4"/>
  <c r="AS24" i="4"/>
  <c r="AS25" i="4"/>
  <c r="AS26" i="4"/>
  <c r="AQ22" i="4"/>
  <c r="AQ23" i="4"/>
  <c r="AQ24" i="4"/>
  <c r="AQ25" i="4"/>
  <c r="AQ26" i="4"/>
  <c r="AO22" i="4"/>
  <c r="AO23" i="4"/>
  <c r="AO24" i="4"/>
  <c r="AO25" i="4"/>
  <c r="AO26" i="4"/>
  <c r="AU17" i="4"/>
  <c r="AS17" i="4"/>
  <c r="AQ17" i="4"/>
  <c r="AO1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17" i="4"/>
  <c r="AV22" i="4"/>
  <c r="AV23" i="4"/>
  <c r="AV24" i="4"/>
  <c r="AV25" i="4"/>
  <c r="AV26" i="4"/>
  <c r="AV27" i="4"/>
  <c r="AW90" i="4" l="1"/>
  <c r="AW17" i="4"/>
  <c r="AW71" i="4"/>
  <c r="AW47" i="4"/>
  <c r="AW60" i="4"/>
  <c r="AW68" i="4"/>
  <c r="AW66" i="4"/>
  <c r="AW83" i="4"/>
  <c r="AW59" i="4"/>
  <c r="AW78" i="4"/>
  <c r="AW54" i="4"/>
  <c r="AW45" i="4"/>
  <c r="AW31" i="4"/>
  <c r="AW72" i="4"/>
  <c r="AW35" i="4"/>
  <c r="AQ32" i="4"/>
  <c r="AW81" i="4"/>
  <c r="AW67" i="4"/>
  <c r="AU43" i="4"/>
  <c r="AQ43" i="4"/>
  <c r="AW50" i="4"/>
  <c r="AW42" i="4"/>
  <c r="AW84" i="4"/>
  <c r="AW48" i="4"/>
  <c r="AW36" i="4"/>
  <c r="AU32" i="4"/>
  <c r="AW26" i="4"/>
  <c r="AW24" i="4"/>
  <c r="AO29" i="4"/>
  <c r="AS30" i="4"/>
  <c r="AO30" i="4"/>
  <c r="AU30" i="4"/>
  <c r="AQ29" i="4"/>
  <c r="AS29" i="4"/>
  <c r="AW82" i="4"/>
  <c r="AW70" i="4"/>
  <c r="AW58" i="4"/>
  <c r="AW46" i="4"/>
  <c r="AW34" i="4"/>
  <c r="AW86" i="4"/>
  <c r="AW74" i="4"/>
  <c r="AW38" i="4"/>
  <c r="AW69" i="4"/>
  <c r="AW57" i="4"/>
  <c r="AW79" i="4"/>
  <c r="AW55" i="4"/>
  <c r="AW80" i="4"/>
  <c r="AW56" i="4"/>
  <c r="AW44" i="4"/>
  <c r="AQ28" i="4"/>
  <c r="AW85" i="4"/>
  <c r="AW73" i="4"/>
  <c r="AW49" i="4"/>
  <c r="AW37" i="4"/>
  <c r="AW61" i="4"/>
  <c r="AW33" i="4"/>
  <c r="AW62" i="4"/>
  <c r="AW89" i="4"/>
  <c r="AW77" i="4"/>
  <c r="AW65" i="4"/>
  <c r="AW53" i="4"/>
  <c r="AW41" i="4"/>
  <c r="AW88" i="4"/>
  <c r="AW76" i="4"/>
  <c r="AW64" i="4"/>
  <c r="AW52" i="4"/>
  <c r="AW40" i="4"/>
  <c r="AW87" i="4"/>
  <c r="AW75" i="4"/>
  <c r="AW63" i="4"/>
  <c r="AW51" i="4"/>
  <c r="AW39" i="4"/>
  <c r="AW22" i="4"/>
  <c r="AW23" i="4"/>
  <c r="AW25" i="4"/>
  <c r="AW43" i="4" l="1"/>
  <c r="AW32" i="4"/>
  <c r="AW29" i="4"/>
  <c r="AW28" i="4"/>
  <c r="AX28" i="4" s="1"/>
  <c r="AW30" i="4"/>
  <c r="AL91" i="4" l="1"/>
  <c r="AK91" i="4"/>
  <c r="AJ91" i="4"/>
  <c r="AL27" i="4"/>
  <c r="AK27" i="4"/>
  <c r="AJ27" i="4"/>
  <c r="AU27" i="4" l="1"/>
  <c r="AS27" i="4"/>
  <c r="AQ27" i="4"/>
  <c r="R17" i="4"/>
  <c r="AW27" i="4" l="1"/>
  <c r="AW91" i="4" s="1"/>
  <c r="R22" i="4"/>
  <c r="R23" i="4"/>
  <c r="R24" i="4"/>
  <c r="R25" i="4"/>
  <c r="R26" i="4"/>
  <c r="R27"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AX27" i="4" l="1"/>
  <c r="AX91" i="4" s="1"/>
  <c r="AP91" i="4" l="1"/>
  <c r="AQ91" i="4"/>
  <c r="AR91" i="4"/>
  <c r="AT91" i="4"/>
  <c r="AU91" i="4"/>
  <c r="AN91" i="4"/>
  <c r="AV91" i="4" l="1"/>
  <c r="AO91" i="4"/>
  <c r="AS91" i="4" l="1"/>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C33" i="4" l="1"/>
  <c r="C34" i="4"/>
  <c r="C35" i="4"/>
  <c r="C36" i="4"/>
  <c r="C37" i="4"/>
  <c r="C38" i="4"/>
  <c r="C39" i="4"/>
  <c r="C40" i="4"/>
  <c r="C41" i="4"/>
  <c r="B33" i="4"/>
  <c r="B34" i="4"/>
  <c r="B35" i="4"/>
  <c r="B36" i="4"/>
  <c r="B37" i="4"/>
  <c r="B38" i="4"/>
  <c r="B39" i="4"/>
  <c r="B40" i="4"/>
  <c r="B41" i="4"/>
  <c r="A33" i="4"/>
  <c r="A34" i="4"/>
  <c r="A35" i="4"/>
  <c r="A36" i="4"/>
  <c r="A37" i="4"/>
  <c r="A38" i="4"/>
  <c r="A39" i="4"/>
  <c r="A40" i="4"/>
  <c r="A41" i="4"/>
  <c r="B17" i="4" l="1"/>
  <c r="A17" i="4"/>
</calcChain>
</file>

<file path=xl/comments1.xml><?xml version="1.0" encoding="utf-8"?>
<comments xmlns="http://schemas.openxmlformats.org/spreadsheetml/2006/main">
  <authors>
    <author>Alexandra Meran Santana</author>
  </authors>
  <commentList>
    <comment ref="R18" authorId="0" shapeId="0">
      <text>
        <r>
          <rPr>
            <b/>
            <sz val="9"/>
            <color indexed="81"/>
            <rFont val="Tahoma"/>
            <family val="2"/>
          </rPr>
          <t>Alexandra Meran Santana:</t>
        </r>
        <r>
          <rPr>
            <sz val="9"/>
            <color indexed="81"/>
            <rFont val="Tahoma"/>
            <family val="2"/>
          </rPr>
          <t xml:space="preserve">
Verificar si el nombre correcto es este: </t>
        </r>
        <r>
          <rPr>
            <b/>
            <sz val="9"/>
            <color indexed="81"/>
            <rFont val="Tahoma"/>
            <family val="2"/>
          </rPr>
          <t>El Sistema de Unidades Ejecutoras de Préstamos Externos</t>
        </r>
      </text>
    </comment>
    <comment ref="E29" authorId="0" shapeId="0">
      <text>
        <r>
          <rPr>
            <b/>
            <sz val="9"/>
            <color indexed="81"/>
            <rFont val="Tahoma"/>
            <family val="2"/>
          </rPr>
          <t>Alexandra Meran Santana:</t>
        </r>
        <r>
          <rPr>
            <sz val="9"/>
            <color indexed="81"/>
            <rFont val="Tahoma"/>
            <family val="2"/>
          </rPr>
          <t xml:space="preserve">
a Sra. Laura refiere revisar la meta si se puede agregar más cantidad (200 es muy poco).</t>
        </r>
      </text>
    </comment>
    <comment ref="U105" authorId="0" shapeId="0">
      <text>
        <r>
          <rPr>
            <b/>
            <sz val="9"/>
            <color indexed="81"/>
            <rFont val="Tahoma"/>
            <family val="2"/>
          </rPr>
          <t>Alexandra Meran Santana:</t>
        </r>
        <r>
          <rPr>
            <sz val="9"/>
            <color indexed="81"/>
            <rFont val="Tahoma"/>
            <family val="2"/>
          </rPr>
          <t xml:space="preserve">
Recursos asignados para consultoría experiencia en costo de la producción Pública.</t>
        </r>
      </text>
    </comment>
    <comment ref="U162" authorId="0" shapeId="0">
      <text>
        <r>
          <rPr>
            <b/>
            <sz val="9"/>
            <color indexed="81"/>
            <rFont val="Tahoma"/>
            <family val="2"/>
          </rPr>
          <t>Alexandra Meran Santana:</t>
        </r>
        <r>
          <rPr>
            <sz val="9"/>
            <color indexed="81"/>
            <rFont val="Tahoma"/>
            <family val="2"/>
          </rPr>
          <t xml:space="preserve">
Estos recursos corresponden a todas las compras de equipos y mobiliarios de oficina</t>
        </r>
      </text>
    </comment>
    <comment ref="U322" authorId="0" shapeId="0">
      <text>
        <r>
          <rPr>
            <b/>
            <sz val="9"/>
            <color indexed="81"/>
            <rFont val="Tahoma"/>
            <family val="2"/>
          </rPr>
          <t>Alexandra Meran Santana:</t>
        </r>
        <r>
          <rPr>
            <sz val="9"/>
            <color indexed="81"/>
            <rFont val="Tahoma"/>
            <family val="2"/>
          </rPr>
          <t xml:space="preserve">
Este monto corresponde a los artículos de activos fijos requerimos en PACC 2024.</t>
        </r>
      </text>
    </comment>
  </commentList>
</comments>
</file>

<file path=xl/sharedStrings.xml><?xml version="1.0" encoding="utf-8"?>
<sst xmlns="http://schemas.openxmlformats.org/spreadsheetml/2006/main" count="3828" uniqueCount="1431">
  <si>
    <t xml:space="preserve">Resultados o Productos </t>
  </si>
  <si>
    <t xml:space="preserve">Indicadores </t>
  </si>
  <si>
    <t xml:space="preserve">Meta Anual </t>
  </si>
  <si>
    <t xml:space="preserve">Actividades </t>
  </si>
  <si>
    <t xml:space="preserve">Evidencias </t>
  </si>
  <si>
    <t xml:space="preserve">Área Responsable </t>
  </si>
  <si>
    <t xml:space="preserve">Presupuesto Estimado </t>
  </si>
  <si>
    <t>1T</t>
  </si>
  <si>
    <t>2T</t>
  </si>
  <si>
    <t>3T</t>
  </si>
  <si>
    <t>4T</t>
  </si>
  <si>
    <t>M1</t>
  </si>
  <si>
    <t>M2</t>
  </si>
  <si>
    <t>M3</t>
  </si>
  <si>
    <t>M4</t>
  </si>
  <si>
    <t>M5</t>
  </si>
  <si>
    <t>M6</t>
  </si>
  <si>
    <t>M7</t>
  </si>
  <si>
    <t>M8</t>
  </si>
  <si>
    <t>M9</t>
  </si>
  <si>
    <t>M10</t>
  </si>
  <si>
    <t>M11</t>
  </si>
  <si>
    <t>M12</t>
  </si>
  <si>
    <t xml:space="preserve">Cronograma de Actividades </t>
  </si>
  <si>
    <t>Tipo de Indicador</t>
  </si>
  <si>
    <t xml:space="preserve">Riesgos de Objetivos </t>
  </si>
  <si>
    <t xml:space="preserve">Acción para mitigar </t>
  </si>
  <si>
    <t>DIRECCIÓN GENERAL DE CONTABILIDAD GUBERNAMENTAL</t>
  </si>
  <si>
    <t>DESPLIEGUE DE LAS METAS (15)</t>
  </si>
  <si>
    <t>Estrategias o Lineas de Acción</t>
  </si>
  <si>
    <t>Validado Por:</t>
  </si>
  <si>
    <t>Aprobado Por:</t>
  </si>
  <si>
    <t>Tipo de Resursos</t>
  </si>
  <si>
    <t>T1</t>
  </si>
  <si>
    <t>T2</t>
  </si>
  <si>
    <t>T3</t>
  </si>
  <si>
    <t>T4</t>
  </si>
  <si>
    <t>Distribución Trimestral</t>
  </si>
  <si>
    <t>Total RD$</t>
  </si>
  <si>
    <t>Código</t>
  </si>
  <si>
    <t>Cantidad requerida Anual</t>
  </si>
  <si>
    <t>Distribución mensual</t>
  </si>
  <si>
    <t>Enero</t>
  </si>
  <si>
    <t>Febrero</t>
  </si>
  <si>
    <t>Marzo</t>
  </si>
  <si>
    <t>Abril</t>
  </si>
  <si>
    <t>Mayo</t>
  </si>
  <si>
    <t>Junio</t>
  </si>
  <si>
    <t>Julio</t>
  </si>
  <si>
    <t>Agosto</t>
  </si>
  <si>
    <t>Septiembre</t>
  </si>
  <si>
    <t>Octubre</t>
  </si>
  <si>
    <t>Noviembre</t>
  </si>
  <si>
    <t>Diciembre</t>
  </si>
  <si>
    <t>Observaciones</t>
  </si>
  <si>
    <t>MATRIZ DE PLAN OPERATIVO ANUAL Y PLAN ANUAL DE COMPRAS Y CONTRATACIONES AÑO 2024</t>
  </si>
  <si>
    <t>3. Eje Estratégico: Gobernanza y fortalecimiento institucional</t>
  </si>
  <si>
    <t>3.2 Objetivo Estratégico: Fortalecer el alineamiento estratégico, gestión de proyectos y el sistema de gestión de calidad para lograr la mejora continua de los servicios y la efectividad institucional.</t>
  </si>
  <si>
    <t>3.2.1 Objetivo Operativo: Fortalecer la alineación estratégica institucional, facilitando la rendición de cuentas, que garanticen la eficiencia en la gestión y el logro de los objetivos institucionales.</t>
  </si>
  <si>
    <t>Impresión y Encuadernación Memoria Anual</t>
  </si>
  <si>
    <t>Unidad</t>
  </si>
  <si>
    <t>Caja</t>
  </si>
  <si>
    <t>Paquete</t>
  </si>
  <si>
    <t>Resma</t>
  </si>
  <si>
    <t>Fardos</t>
  </si>
  <si>
    <t>Galones</t>
  </si>
  <si>
    <t>Cantidad</t>
  </si>
  <si>
    <t>Monto</t>
  </si>
  <si>
    <t xml:space="preserve">Hotel para Actividad </t>
  </si>
  <si>
    <t>x</t>
  </si>
  <si>
    <t>MATRIZ DE PLAN OPERATIVO ANUAL AÑO 2024</t>
  </si>
  <si>
    <t>Banner</t>
  </si>
  <si>
    <t xml:space="preserve">Charlista </t>
  </si>
  <si>
    <t>Folder de Bolsillo con Diseño</t>
  </si>
  <si>
    <t>Lapiceros Serigrafiados</t>
  </si>
  <si>
    <t>Libretas Serigrafiados</t>
  </si>
  <si>
    <t>Memoria USB 16 GB</t>
  </si>
  <si>
    <t>Polos Bordados</t>
  </si>
  <si>
    <t>2.2.2.2.01</t>
  </si>
  <si>
    <t>2.2.8.7.06</t>
  </si>
  <si>
    <t>2.2.8.6.01</t>
  </si>
  <si>
    <t>2.3.9.8.01</t>
  </si>
  <si>
    <t>2.3.2.3.01</t>
  </si>
  <si>
    <t>Requiere recurso</t>
  </si>
  <si>
    <t>SI</t>
  </si>
  <si>
    <t>NO</t>
  </si>
  <si>
    <t>Té Frio Lata</t>
  </si>
  <si>
    <t>Reestructuración de áreas</t>
  </si>
  <si>
    <t>Refrigerios</t>
  </si>
  <si>
    <t>Trituradora</t>
  </si>
  <si>
    <t xml:space="preserve">Alquiler de Sillas </t>
  </si>
  <si>
    <t>Brochures</t>
  </si>
  <si>
    <t>Placa de reconocimiento</t>
  </si>
  <si>
    <t>Bebedero</t>
  </si>
  <si>
    <t>Tinta impresora de carnets</t>
  </si>
  <si>
    <t>Tarjetas PVC para carnets</t>
  </si>
  <si>
    <t>Tarjetas PVC para carnets con ship de acceso</t>
  </si>
  <si>
    <t>Cámara de video profesional</t>
  </si>
  <si>
    <t>Cámara de fotografía y video</t>
  </si>
  <si>
    <t>Joystick</t>
  </si>
  <si>
    <t>Lente objetivo 50mml</t>
  </si>
  <si>
    <t>Lente objetivo 24 mml</t>
  </si>
  <si>
    <t>Lente objetivo 18/70 mml</t>
  </si>
  <si>
    <t>Tarjeta micro SD 128GB</t>
  </si>
  <si>
    <t>Micrófono condensado</t>
  </si>
  <si>
    <t>Monitores de estudio</t>
  </si>
  <si>
    <t>Headphone profesionales para estudio</t>
  </si>
  <si>
    <t>Consola de 6 canales</t>
  </si>
  <si>
    <t>Trípode para cámara de video profesional</t>
  </si>
  <si>
    <t>Medusa</t>
  </si>
  <si>
    <t>Cable de sonido</t>
  </si>
  <si>
    <t>Pantalla de TV 55 pulg</t>
  </si>
  <si>
    <t>Cable HDMI</t>
  </si>
  <si>
    <t>ATEM</t>
  </si>
  <si>
    <t>Monitor para computador de 23 pulgadas</t>
  </si>
  <si>
    <t>Interfaz de sonido</t>
  </si>
  <si>
    <t>Canales amplificador</t>
  </si>
  <si>
    <t>Computadora de escritorio</t>
  </si>
  <si>
    <t>Escritorio con regulación de altura</t>
  </si>
  <si>
    <t>Refrigerio</t>
  </si>
  <si>
    <t>Impresión de Revista Institucional</t>
  </si>
  <si>
    <t>Impresión de brochure institucional</t>
  </si>
  <si>
    <t>Manual de Identidad</t>
  </si>
  <si>
    <t>Hoja timbrada</t>
  </si>
  <si>
    <t>Sobre para papel tamaño carta (8.5 x 11)</t>
  </si>
  <si>
    <t>Tarjeta de presentación</t>
  </si>
  <si>
    <t>Pin Institucional</t>
  </si>
  <si>
    <t>Mouse pad</t>
  </si>
  <si>
    <t>Sombrilla</t>
  </si>
  <si>
    <t>Agenda</t>
  </si>
  <si>
    <t>Calendario</t>
  </si>
  <si>
    <t>Tasa</t>
  </si>
  <si>
    <t>Identificadores de áreas (letreros)</t>
  </si>
  <si>
    <t>Letrero para fachada</t>
  </si>
  <si>
    <t>Adobe Creative Cloud</t>
  </si>
  <si>
    <t>Envato</t>
  </si>
  <si>
    <t>VMIX</t>
  </si>
  <si>
    <t>JAZLER</t>
  </si>
  <si>
    <t xml:space="preserve">Publicidad medios </t>
  </si>
  <si>
    <t>Impresora de carnets (impresión doble cara)</t>
  </si>
  <si>
    <t>Bonos  "Día del Padre"</t>
  </si>
  <si>
    <t>Arreglo floral  ¨Día de las madres¨</t>
  </si>
  <si>
    <t>Brindis San Valentin</t>
  </si>
  <si>
    <t xml:space="preserve">Decoración actividades </t>
  </si>
  <si>
    <t>Decoración (pago decorador)</t>
  </si>
  <si>
    <t>Kit de cuidado personal ¨Día del padre¨ (Obsequio)</t>
  </si>
  <si>
    <t>Termos</t>
  </si>
  <si>
    <t>Billeteras y monederos ¨Día del contador¨</t>
  </si>
  <si>
    <t>Actividad de integración (pasadía)</t>
  </si>
  <si>
    <t>Alquiler de Local Actividad Fin de Año</t>
  </si>
  <si>
    <t>Banda de música ¨Aniversario¨</t>
  </si>
  <si>
    <t>Orquesta fiesta ¨Fiesta de Navidad¨</t>
  </si>
  <si>
    <t xml:space="preserve">Capacitación especializada para las áreas </t>
  </si>
  <si>
    <t>Animadores</t>
  </si>
  <si>
    <t>Refrigerio con jugo incluido</t>
  </si>
  <si>
    <t>Kit de belleza "Día de las Secretarias"</t>
  </si>
  <si>
    <t>Ofrenda floral</t>
  </si>
  <si>
    <t>Tarjetas de invitación</t>
  </si>
  <si>
    <t>Caja de baja lengua</t>
  </si>
  <si>
    <t>Caja de gasa</t>
  </si>
  <si>
    <t>Cajas de jeringuillas 10 cc</t>
  </si>
  <si>
    <t>Cajas de jeringuillas 3 cc</t>
  </si>
  <si>
    <t>Cajas de jeringuillas 5 cc</t>
  </si>
  <si>
    <t>Headset</t>
  </si>
  <si>
    <t>Bonos "Día de las madres"</t>
  </si>
  <si>
    <t>Bonos navideños o Canastas navideñas</t>
  </si>
  <si>
    <t>Archivos de 5 gavetas Verticales</t>
  </si>
  <si>
    <t>Juguetes para niños y niñas actividad día de Reyes</t>
  </si>
  <si>
    <t>Pago de la iglesia</t>
  </si>
  <si>
    <t>Televisor 50</t>
  </si>
  <si>
    <t>Licuadora</t>
  </si>
  <si>
    <t>Abanico</t>
  </si>
  <si>
    <t>Microonda</t>
  </si>
  <si>
    <t>Radio</t>
  </si>
  <si>
    <t>Lavadora 48 libras</t>
  </si>
  <si>
    <t>Nevera 21</t>
  </si>
  <si>
    <t>Servicio del coro</t>
  </si>
  <si>
    <t xml:space="preserve">Sillas Ergonómicas </t>
  </si>
  <si>
    <t>Mesita para colocar materiales de medicina</t>
  </si>
  <si>
    <t>CPU para computadora</t>
  </si>
  <si>
    <t>Calculadoras Científicas para evaluados</t>
  </si>
  <si>
    <t>Adecuaciones físicas para discapacitados</t>
  </si>
  <si>
    <t xml:space="preserve">Publicación en el periódico de concursos </t>
  </si>
  <si>
    <t>Papel para camilla</t>
  </si>
  <si>
    <t>Acetominofén 500 mg</t>
  </si>
  <si>
    <t>Ibuprofeno de 800 mg</t>
  </si>
  <si>
    <t>Diclofenac 100 mg</t>
  </si>
  <si>
    <t>Ponstan 500 mg</t>
  </si>
  <si>
    <t>Diclofenac Sodico Ampollas</t>
  </si>
  <si>
    <t xml:space="preserve">Sumigran Plus </t>
  </si>
  <si>
    <t>Aspirina 81 mg</t>
  </si>
  <si>
    <t>Sertal en tabletas</t>
  </si>
  <si>
    <t>Sertal en ampollas</t>
  </si>
  <si>
    <t>Cetirizina 10 mg</t>
  </si>
  <si>
    <t>Hidrocortisona al 1% pomada</t>
  </si>
  <si>
    <t>Omeprazol 20 mg</t>
  </si>
  <si>
    <t>Zidal Plus 360 ml/ suspensión</t>
  </si>
  <si>
    <t>Complejo B (Inyectable)</t>
  </si>
  <si>
    <t>Dramidon (Inyectable)</t>
  </si>
  <si>
    <t>Azitromicina 500 mg</t>
  </si>
  <si>
    <t>Solución salina 50 ml al 0.9%</t>
  </si>
  <si>
    <t>Bromuro de Ipratropio 0.9 mg</t>
  </si>
  <si>
    <t>Otogesic (gotas) (oidos)</t>
  </si>
  <si>
    <t>Refresh Tears Gotas (ojos)</t>
  </si>
  <si>
    <t>Betadine Solución jabonosa al 4%</t>
  </si>
  <si>
    <t>Sulfa plata al 1% crema (quemaduras y abraciones)</t>
  </si>
  <si>
    <t>Uniforme para damas DIGECOG</t>
  </si>
  <si>
    <t>Uniforme para caballeros DIGECOG</t>
  </si>
  <si>
    <t>Herramienta Software EIKON</t>
  </si>
  <si>
    <t>Aire acondicionado de 4 Ton</t>
  </si>
  <si>
    <t>Aire acondicionado de 5 Ton</t>
  </si>
  <si>
    <t>Autobús de 30 pasajeros</t>
  </si>
  <si>
    <t xml:space="preserve"> Autobús de 15 pasajeros </t>
  </si>
  <si>
    <t>Sillas de visitas plegables</t>
  </si>
  <si>
    <t>Sillas Ejecutivas</t>
  </si>
  <si>
    <t>Cubículos de oficina</t>
  </si>
  <si>
    <t>Cargador portátil para batería</t>
  </si>
  <si>
    <t>Maquina de soldar</t>
  </si>
  <si>
    <t>Mesas redondas de 1.20m de diámetro</t>
  </si>
  <si>
    <t>Sillas secretariales ergonomicos</t>
  </si>
  <si>
    <t>Archivo de metal tipo horizontal de 4 gavetas</t>
  </si>
  <si>
    <t xml:space="preserve">Escritorio </t>
  </si>
  <si>
    <t>Sillón secretarial ergonómico</t>
  </si>
  <si>
    <t xml:space="preserve">Cortadora de papel </t>
  </si>
  <si>
    <t xml:space="preserve">Escalera de 5 pies </t>
  </si>
  <si>
    <t>Escritorio</t>
  </si>
  <si>
    <t>Paneles de control de acceso</t>
  </si>
  <si>
    <t>Cerradura magnética</t>
  </si>
  <si>
    <t>Botones de salida (No tocar)</t>
  </si>
  <si>
    <t>Lectoras biométricas</t>
  </si>
  <si>
    <t>Disco duro de 8 TB</t>
  </si>
  <si>
    <t>Caja de Cable UTP CAT6</t>
  </si>
  <si>
    <t>Caja de Cable 22-2</t>
  </si>
  <si>
    <t>Archivos de 3 gavetas</t>
  </si>
  <si>
    <t>Silla Gerencial</t>
  </si>
  <si>
    <t>Sillas De Visita</t>
  </si>
  <si>
    <t>Cubículos de oficina 1m ancho y 0.75m de profundidad</t>
  </si>
  <si>
    <t>Alquiler de Estructura para bajante</t>
  </si>
  <si>
    <t xml:space="preserve">Sombrillas </t>
  </si>
  <si>
    <t>Bolsas con diseño</t>
  </si>
  <si>
    <t>Vasos térmicos</t>
  </si>
  <si>
    <t xml:space="preserve">Bultos Térmicos </t>
  </si>
  <si>
    <t>Licencia programa de Adobe</t>
  </si>
  <si>
    <t>Refrigerio por celebración por logro premio calidad</t>
  </si>
  <si>
    <t>Auditoría externa de Recertificación del Sistema de Gestión de Calidad</t>
  </si>
  <si>
    <t>Certificado de reconocimiento</t>
  </si>
  <si>
    <t xml:space="preserve">Certificación anti soborno  ISO37001 </t>
  </si>
  <si>
    <t>Certificación Cumplimiento ISO37301</t>
  </si>
  <si>
    <t xml:space="preserve">Consultoría Proyecto de Cultura de Servicio y Experiencia en el usuario (Fase II) </t>
  </si>
  <si>
    <t>Readecuación de Espacio Físico</t>
  </si>
  <si>
    <t>Norma ISO 56000:2020 </t>
  </si>
  <si>
    <t>Norma ISO 56002:2019</t>
  </si>
  <si>
    <t>Norma ISO 56003:2019 </t>
  </si>
  <si>
    <t xml:space="preserve">Norma ISO 45001 2018 </t>
  </si>
  <si>
    <t>Norma ISO 22301</t>
  </si>
  <si>
    <t xml:space="preserve">Norma ISO 45002 </t>
  </si>
  <si>
    <t>Pin Calidad</t>
  </si>
  <si>
    <t>Libro</t>
  </si>
  <si>
    <t>Inscripción en el Premio Iberoamericano de la Calidad</t>
  </si>
  <si>
    <t>Consultoría para Trabajar en entregables Premio Iberoamericano de la Calidad</t>
  </si>
  <si>
    <t xml:space="preserve">Publicación en el periódico </t>
  </si>
  <si>
    <t>Monitor</t>
  </si>
  <si>
    <t>Software Balanced Scorecard</t>
  </si>
  <si>
    <t>Afiche de ética</t>
  </si>
  <si>
    <t>Impresión de Código de ética</t>
  </si>
  <si>
    <t>Archivos de 6 gavetas Verticales</t>
  </si>
  <si>
    <t xml:space="preserve">Sillas de visita con brazos </t>
  </si>
  <si>
    <t>Tazas actividad CIGCN</t>
  </si>
  <si>
    <t>Gorras</t>
  </si>
  <si>
    <t xml:space="preserve">Bolsas de tela semana de la ética </t>
  </si>
  <si>
    <t xml:space="preserve">Placa en Acrilico </t>
  </si>
  <si>
    <t xml:space="preserve">Llaveros actividad ética </t>
  </si>
  <si>
    <t>Cartuchos zebra zxp series 1 de tinta para carnet del arbol ético institucional</t>
  </si>
  <si>
    <t xml:space="preserve">Contratación de Hotel </t>
  </si>
  <si>
    <t>Tarjetas de Invitación</t>
  </si>
  <si>
    <t>Gafetes</t>
  </si>
  <si>
    <t>Certificados de reconocimiento</t>
  </si>
  <si>
    <t>Agendas</t>
  </si>
  <si>
    <t xml:space="preserve">Boletines de Etica </t>
  </si>
  <si>
    <t>Credenza</t>
  </si>
  <si>
    <t>Mampara</t>
  </si>
  <si>
    <t>Neverita Ejecutiva</t>
  </si>
  <si>
    <t>Teléfonos Semi-Ejecutivo</t>
  </si>
  <si>
    <t>Almuerzo Buffet</t>
  </si>
  <si>
    <t xml:space="preserve">Televisión inteligente de 65 pulgadas. </t>
  </si>
  <si>
    <t>Impresión de certificados de participación</t>
  </si>
  <si>
    <t>Normas Internacionales de Contabilidad y de Información Financiera (NIC-NIIF)</t>
  </si>
  <si>
    <t>Curso Especializado en Project Management Professional (PMP)</t>
  </si>
  <si>
    <t>Curso Especializado Power BI Avanzado</t>
  </si>
  <si>
    <t>Capacitación de A+</t>
  </si>
  <si>
    <t>Capacitación de CCNA</t>
  </si>
  <si>
    <t>Capacitación de SQL Server DataWarehouse</t>
  </si>
  <si>
    <t xml:space="preserve">Capacitación de SQL Server Alta Disponibilidad </t>
  </si>
  <si>
    <t>Capacitación de DevExpress ASP.NET WebForms Controls</t>
  </si>
  <si>
    <t>Capacitación de JQuery</t>
  </si>
  <si>
    <t>Capacitación de Ajax</t>
  </si>
  <si>
    <t>Capacitación de JavaScript</t>
  </si>
  <si>
    <t>Capacitación de CSS y Bootstrap</t>
  </si>
  <si>
    <t>Ingeniería de Requerimientos</t>
  </si>
  <si>
    <t>Capacitación System Center Configuration Manager</t>
  </si>
  <si>
    <t>Capacitación Windows Server 2022</t>
  </si>
  <si>
    <t>Capacitación de Vmware</t>
  </si>
  <si>
    <t>Capacitación de Veeam Backup</t>
  </si>
  <si>
    <t>Microsoft Power Platform Developer</t>
  </si>
  <si>
    <t>Animación 2D en After Effects</t>
  </si>
  <si>
    <t>Diseño Editorial en InDesign</t>
  </si>
  <si>
    <t xml:space="preserve">Diplomado Comunicación Corporativa </t>
  </si>
  <si>
    <t>Diplomado en Branding</t>
  </si>
  <si>
    <t>Diplomado en Escritura Creativa</t>
  </si>
  <si>
    <t>Diplomado en Marketing Digital</t>
  </si>
  <si>
    <t xml:space="preserve">Ortografía y Redacción  </t>
  </si>
  <si>
    <t xml:space="preserve">Redacción de Informes Técnicos </t>
  </si>
  <si>
    <t>Excel avanzado</t>
  </si>
  <si>
    <t xml:space="preserve">Diplomado Gestión Estratégica del Cambio </t>
  </si>
  <si>
    <t>Curso Ofimática avanzada</t>
  </si>
  <si>
    <t>Curso Supervisión Efectiva</t>
  </si>
  <si>
    <t>Curso Excel Básico</t>
  </si>
  <si>
    <t>Curso Gestión y Resolución de Conflictos</t>
  </si>
  <si>
    <t>Curso Manejo de las Relaciones Interpersonales</t>
  </si>
  <si>
    <t>Diplomado en Derecho Administrativo</t>
  </si>
  <si>
    <t>Auditor líder de antisoborno y Cumplimiento</t>
  </si>
  <si>
    <t xml:space="preserve">Curso Presentaciones de Alto Impacto </t>
  </si>
  <si>
    <t>Diplomado en Gestión de Riesgos</t>
  </si>
  <si>
    <t>Capacitación en Derecho Administrativo</t>
  </si>
  <si>
    <t>Capacitación en Compliance: Fraude y Blanqueo especializado en Gestión de Riesgos.</t>
  </si>
  <si>
    <t>Capacitación Especializada en SPSS Stastistic (DIGECOG)</t>
  </si>
  <si>
    <t>Capacitación Especializada en Microsoft Power BI (PUCMM u Otro Centro Educativo)</t>
  </si>
  <si>
    <t xml:space="preserve">Capacitación Especializada en Excel Avanzado - Manipulación de Base de Datos </t>
  </si>
  <si>
    <t>Capacitación Especializada en Manual de Estadísticas de las Finanzas Públicas - MEFP 2014 (Fondo Monetario Internacional)</t>
  </si>
  <si>
    <t>Capacitación Especializada en Sistema de Cuentas Nacionales de Naciones Unidas 2008 (Banco Central de la República Dominicana)</t>
  </si>
  <si>
    <t>Capacitación especializada en Normas Internacionales de Contabilidad para el Sector Público (NICSP)</t>
  </si>
  <si>
    <t xml:space="preserve">Diplomado en Costos </t>
  </si>
  <si>
    <t>Curso de Estadística Descriptiva e Inferencial, Mediante el Uso de SPSS y MegaStat</t>
  </si>
  <si>
    <t>Diplomado Liderazgo Inclusivo y Diverso</t>
  </si>
  <si>
    <t>Capacitación en Auditor Líder ISO 9001-2015</t>
  </si>
  <si>
    <t>Curso Simplificación de Tramite o Procesos</t>
  </si>
  <si>
    <t>Curso Gerente de Riesgos Certificado ISO 31000</t>
  </si>
  <si>
    <t>Capacitación en Customer Operations Performance Centre (COPC)</t>
  </si>
  <si>
    <t>Curso de Evaluador Premio Iberoamericano de la Calidad</t>
  </si>
  <si>
    <t>Evaluación y seguimiento de la capacitación</t>
  </si>
  <si>
    <t>Curso Diagnóstico de Necesidades de Capacitación</t>
  </si>
  <si>
    <t>Taller Diseño Programa de la Capacitación</t>
  </si>
  <si>
    <t>Curso de Oratoria</t>
  </si>
  <si>
    <t>Excel</t>
  </si>
  <si>
    <t>TSS y Seguridad Social</t>
  </si>
  <si>
    <t>Diplomado en Gestión Estrategica del Cambio</t>
  </si>
  <si>
    <t>Atención al ciudadano y calidad en el Servicio</t>
  </si>
  <si>
    <t>Diplomado en Dirección Estratégica del Cambio</t>
  </si>
  <si>
    <t>Curso de Atención satisfactoria al Cliente</t>
  </si>
  <si>
    <t>Consolidación de Estados Financieros</t>
  </si>
  <si>
    <t xml:space="preserve">Notarizaciones de Documentos </t>
  </si>
  <si>
    <t>Charlista sobre Innovacion Institucional</t>
  </si>
  <si>
    <t>Refrigerio para Charla Innovación</t>
  </si>
  <si>
    <t>Pin Innovación</t>
  </si>
  <si>
    <t>Memoria para Servidor</t>
  </si>
  <si>
    <t>Cintas de Backup LTO-7</t>
  </si>
  <si>
    <t>Discos para Almacenamiento SAN 1.92 TB</t>
  </si>
  <si>
    <t>Monitores 24"</t>
  </si>
  <si>
    <t>Actualización Repositorio de Backup (Ampliar Almacenamiento)</t>
  </si>
  <si>
    <t>Implementación System Center Configuration Manager</t>
  </si>
  <si>
    <t>Instalación 2da. Linea de Fibra 2da. - 5ta. Planta</t>
  </si>
  <si>
    <t>Reparacion de PC, Impresoras y Fotocopiadora</t>
  </si>
  <si>
    <t>Adquisición Licencia Certool</t>
  </si>
  <si>
    <t>Adquisición Licencia IBM SPSS</t>
  </si>
  <si>
    <t xml:space="preserve">RStudio Desktop Pro </t>
  </si>
  <si>
    <t>Adquisición Licencia VMWARE</t>
  </si>
  <si>
    <t>Adquisición Licencias Enterprise Security for Endpoints and Mail Servers</t>
  </si>
  <si>
    <t>Adquisición Licencias InterScan Messaging Security Virtual Applicance</t>
  </si>
  <si>
    <t>Cables Twinax para Conexion a 10gb y 1gb       Adaptadores Gbits para Conexion 10gb y 1gb          Cables de Fibra Optica para Gbits</t>
  </si>
  <si>
    <t>Camaras Web</t>
  </si>
  <si>
    <t>Computadoras Completas</t>
  </si>
  <si>
    <t>Contratación de Consultoría para diagnóstico, capacitación y Certificación en la Norma ISO 27001.</t>
  </si>
  <si>
    <t>Contratación de Servicio de Bóveda Externa</t>
  </si>
  <si>
    <t>Contratar la adecuación estructural del centro de datos.</t>
  </si>
  <si>
    <t>Escaner</t>
  </si>
  <si>
    <t>Fotocopiadora a Color Alto Rendimiento</t>
  </si>
  <si>
    <t>HeadSet</t>
  </si>
  <si>
    <t>Implementacion Sistema de Monitoreo de Servicios (Cultura de Servicio)</t>
  </si>
  <si>
    <t>Impresora Multifuncional</t>
  </si>
  <si>
    <t>Mantenimiento de Fotocopiadora</t>
  </si>
  <si>
    <t>Mantenimiento de Impresoras</t>
  </si>
  <si>
    <t>Mouse Inalambrico</t>
  </si>
  <si>
    <t>Proyectores</t>
  </si>
  <si>
    <t>Puntero</t>
  </si>
  <si>
    <t>Renovación Licencia FortiAnalyzer</t>
  </si>
  <si>
    <t>Renovación Licencias Adobe</t>
  </si>
  <si>
    <t>Renovación Licencias Certificado SSL Wildcard</t>
  </si>
  <si>
    <t>Renovación Licencias DevExpress</t>
  </si>
  <si>
    <t>Renovación Licencias Enterprise Security for Endpoints and Mail Servers</t>
  </si>
  <si>
    <t>Renovación Licencias InterScan Messaging Security Virtual Applicance</t>
  </si>
  <si>
    <t>Renovación Licencias Veeam Backup</t>
  </si>
  <si>
    <t>Teclado y Mouse Inalambrico</t>
  </si>
  <si>
    <t>Firma Digital</t>
  </si>
  <si>
    <t>2.3.4.1.01</t>
  </si>
  <si>
    <t>2.3.9.9.01</t>
  </si>
  <si>
    <t>2.3.1.1.01</t>
  </si>
  <si>
    <t>2.3.9.2.01</t>
  </si>
  <si>
    <t>2.3.3.2.01</t>
  </si>
  <si>
    <t>2.3.3.3.01</t>
  </si>
  <si>
    <t>2.3.9.6.01</t>
  </si>
  <si>
    <t>2.3.9.3.01</t>
  </si>
  <si>
    <t>2.3.7.2.03</t>
  </si>
  <si>
    <t>2.6.5.4.01</t>
  </si>
  <si>
    <t>2.3.6.3.04</t>
  </si>
  <si>
    <t>2.3.9.9.04</t>
  </si>
  <si>
    <t>2.6.6.2.01</t>
  </si>
  <si>
    <t>2.6.1.4.01</t>
  </si>
  <si>
    <t>2.2.7.1.01</t>
  </si>
  <si>
    <t>2.2.9.2.01</t>
  </si>
  <si>
    <t>2.2.8.7.01</t>
  </si>
  <si>
    <t>2.6.1.9.01</t>
  </si>
  <si>
    <t>2.3.9.9.05</t>
  </si>
  <si>
    <t>2.2.2.1.01</t>
  </si>
  <si>
    <t>2.2.5.8.01</t>
  </si>
  <si>
    <t>2.6.1.1.01</t>
  </si>
  <si>
    <t>2.6.2.3.01</t>
  </si>
  <si>
    <t>2.3.2.1.01</t>
  </si>
  <si>
    <t xml:space="preserve">2.2.5.9.01  </t>
  </si>
  <si>
    <t>2.6.1.3.01</t>
  </si>
  <si>
    <t>2.3.9.9.02</t>
  </si>
  <si>
    <t>2.3.1.3.03</t>
  </si>
  <si>
    <t>2.2.8.6.04</t>
  </si>
  <si>
    <t>2.2.8.7.04</t>
  </si>
  <si>
    <t>2.6.4.1.01</t>
  </si>
  <si>
    <t>2.6.5.7.01</t>
  </si>
  <si>
    <t>2.6.5.5.01</t>
  </si>
  <si>
    <t xml:space="preserve">2.6.1.1.01 </t>
  </si>
  <si>
    <t>2.6.2.1.01</t>
  </si>
  <si>
    <t>2.2.5.9.01</t>
  </si>
  <si>
    <t>2.2.8.7.03</t>
  </si>
  <si>
    <t>2.3.3.4.01</t>
  </si>
  <si>
    <t>2.2.8.7.02</t>
  </si>
  <si>
    <t>2.2.7.2.02</t>
  </si>
  <si>
    <t>2.3.9.8.02</t>
  </si>
  <si>
    <t>Unidad de 
Medida</t>
  </si>
  <si>
    <t>Precio</t>
  </si>
  <si>
    <t>2.6.8.3.01</t>
  </si>
  <si>
    <t>2.2.5.1.01</t>
  </si>
  <si>
    <t>2.3.9.4.01</t>
  </si>
  <si>
    <t>2.6.2.4.01</t>
  </si>
  <si>
    <t>2.6.9.9.01</t>
  </si>
  <si>
    <t xml:space="preserve">2.6.8.3.01 </t>
  </si>
  <si>
    <t>2.2.9.1.01</t>
  </si>
  <si>
    <t>Cuenta Presupuestaria</t>
  </si>
  <si>
    <t>DESCRIPCION</t>
  </si>
  <si>
    <t>Precio Unitario</t>
  </si>
  <si>
    <t>Datos del Insumo</t>
  </si>
  <si>
    <t>1. Eje Estratégico: Reforma y modernización del Sistema de Contabilidad Gubernamental</t>
  </si>
  <si>
    <t>1.1 Objetivo Estratégico: Fortalecer e implementar un sistema normativo basado en estándares internacionales, que garantice una fiable y oportuna consolidación de la información económica financiera y la eficiente rectoría de la contabilidad pública.</t>
  </si>
  <si>
    <t>1.1.1 Objetivo Operativo: Elaborar y actualizar las normativas contables para el fortalecimiento y consolidación de las finanzas del Sector Público dominicano.</t>
  </si>
  <si>
    <t xml:space="preserve">1.1.1.1 Emitidas y difundidas las normativas contables a las instituciones del Sector Público dominicano.
</t>
  </si>
  <si>
    <t>1.1.1.1.1 Optimización de los recursos normativos existentes orientados a  eficientizar el retorno de las informaciones económico financieras.</t>
  </si>
  <si>
    <t>Institucional /Calidad / Proceso</t>
  </si>
  <si>
    <t>N/A</t>
  </si>
  <si>
    <t>Dirección de Normas y Procedimientos.</t>
  </si>
  <si>
    <t>2.Elaborar un informe diagnóstico sobre el proceso de registro contable de las Unidades Ejecutoras de Proyectos Externos (UEPEX).</t>
  </si>
  <si>
    <t>3.Elaborar un informe diagnóstico sobre el proceso de registro contable con muestra de los diferentes niveles de gobierno del Sector Público no Financiero</t>
  </si>
  <si>
    <t>4.Elaborar un informe diagnóstico sobre la implementación del nuevo compendio normativo, 2023, con representatividad de cada nivel de gobierno.</t>
  </si>
  <si>
    <t>B) Informe sobre el benchmarking.</t>
  </si>
  <si>
    <t>7.Actualizar y fortalecer material didáctico de los  compendios normativos, 2023  ( activos, pasivos, patrimonio, ingresos y gastos)</t>
  </si>
  <si>
    <t xml:space="preserve">8.Revisar y/o legitimar  la Norma de Cierre de Operaciones 01-2023 y si amerita fortalecer y/o mejorar. </t>
  </si>
  <si>
    <t xml:space="preserve">9.Elaborar contenido de los audiovisuales sobre los documentos aprobados del 2023. </t>
  </si>
  <si>
    <t>10.Revisar instrumentos normativos 2023 conforme al Plan de Cuentas Contable 2023, NICSP 2022 e Informes Diagnósticos.</t>
  </si>
  <si>
    <t>1. Elaborar Guía de Indicadores conforme al Compendio Normativo, 2023.</t>
  </si>
  <si>
    <t>1.1.2.1.1  Orientar mediante capacitaciones y dar seguimiento a los servidores de las áreas financieras de las instituciones del Sector Público sobre las normas y procedimientos  ya elaborados, enfatizando en las actualizaciones vigentes.</t>
  </si>
  <si>
    <t xml:space="preserve">1. Elaborar  cronograma de  entrenamientos de las Normativas Contables para técnicos de las áreas  Financieras y colaboradores de las áreas sustantivas de la Digecog.  </t>
  </si>
  <si>
    <t xml:space="preserve">A) Informe trimestral sobre los  entrenamientos en normativas contables.                                                                      A) Reportes vía el SINOC.   </t>
  </si>
  <si>
    <t>6. Dar seguimiento y mantener actualizado la herramienta  digital que administra el Sistema de Implementación de Normativas Contables  (SINOC).</t>
  </si>
  <si>
    <t xml:space="preserve">A) Informe trimestral sobre los  entrenamientos en normativas contables.                                                                      B) Reportes vía el SINOC.   </t>
  </si>
  <si>
    <t>8. Revisar y actualizar el portal web- secciones SINOC.</t>
  </si>
  <si>
    <t xml:space="preserve"> A) Ficha de Monitoreo y Seguimiento Trimestral  Portal Web, Sección SINOC.</t>
  </si>
  <si>
    <t xml:space="preserve">1.1.2 Objetivo Operativo: Capacitar y asistir a las instituciones del Sector Público no financiero, en materia de normativa contable, fortaleciendo sus conocimientos y capacidad técnica, para afianzar la implementación del sistema de contabilidad en el Sector Público. </t>
  </si>
  <si>
    <t xml:space="preserve">DESPLIEGUE DE LAS METAS </t>
  </si>
  <si>
    <t>Estrategias o Líneas de Acción</t>
  </si>
  <si>
    <t>A) Informes con Diagnósticos  elaborado para las propuestas de elaboración y actualización de los documentos e instrumentos normativos.</t>
  </si>
  <si>
    <t xml:space="preserve">1.1.2.1  Capacitados en normativas contables los técnicos de las áreas financieras del Sector Público No Financiero. </t>
  </si>
  <si>
    <t>2. Realizar  benchmarking sobre implementación de normativas contables con alguna buena practica de uno de los países miembros de la Focal.</t>
  </si>
  <si>
    <t xml:space="preserve">3. Revisar, actualizar y/o legitimar  las  presentaciones en PowerPoint conforme a los procedimientos y normativas vigentes, programación anual y currículo formativa. </t>
  </si>
  <si>
    <t>4. Dar continuidad/ entrenamientos normativos, a los técnicos de las áreas financieras, en las instituciones públicas,  y al personal activo en el programa de implementación normativa, a los fines que los mismos continúen los demás módulos.</t>
  </si>
  <si>
    <t>5. Reproducir  materiales didácticos, para los técnicos de las áreas financieras.</t>
  </si>
  <si>
    <t>7. Renovar certificaciones a técnicos que terminaron la curricula formativa en el 2023, y emitir nuevas certificaciones a egresados 2024.</t>
  </si>
  <si>
    <t>Institucional</t>
  </si>
  <si>
    <t xml:space="preserve">1. Elaborar  cronograma de  entrenamientos de las Normativas Contables para colaboradores de las áreas sustantivas de la Digecog. </t>
  </si>
  <si>
    <t>2.  Inscribir  participantes a cursar la currícula formativa conforme al módulo del Programa de Capacitación Normativo.</t>
  </si>
  <si>
    <t>3. Reproducir  materiales didácticos, para los colaboradores de las áreas sustantivas.</t>
  </si>
  <si>
    <t>4. Mantener actualizada y dar seguimiento a la herramienta  digital que administra el Sistema de Implementación de Normativas Contables  (SINOC), de las áreas sustantivas.</t>
  </si>
  <si>
    <t>Proceso</t>
  </si>
  <si>
    <t xml:space="preserve">1. Coordinar y dar las asistencias normativas según sean solicitadas.  </t>
  </si>
  <si>
    <t>A) Reporte de asistencia solicitadas v/s asistencias atendidas.</t>
  </si>
  <si>
    <t>1. Coordinar y dar las orientaciones sobre el sistema de contabilidad gubernamental a estudiantes de contabilidad o afines.</t>
  </si>
  <si>
    <t>A) Carta de Solicitud.
B)Carta de Aprobación y/o Legitimación.
C) Lista de firma y fotos.</t>
  </si>
  <si>
    <t>1.2.2.1  Validada la coherencia y consistencia de los registros contables y operaciones financieras de las instituciones del Gobierno Central.</t>
  </si>
  <si>
    <t>1.2.2.1.1  Monitoreo y seguimiento a los registro presupuestarios y contables del Ingreso, Gasto y Financiamiento en las instituciones del Gobierno Central.</t>
  </si>
  <si>
    <t>2. Monitorear y dar seguimiento a través del SIGEF a las operaciones de registro de las transacciones de gastos provenientes de las Unidades Ejecutoras que se encuentren contabilizado de conformidad a su destino contable.</t>
  </si>
  <si>
    <t>3. Monitorear y analizar a través del SIGEF las operaciones de registro correspondientes a las transacciones de financiamiento producidas a través del subsistema de Crédito Público.</t>
  </si>
  <si>
    <t xml:space="preserve">4. Monitorear y dar seguimiento a través del SIGEF a las operaciones de registro de las transacciones provenientes de las Unidades Ejecutoras, en materia de imputaciones de gastos, documentos rezagados, anticipos financieros y ejecución de proyectos con recursos externos. </t>
  </si>
  <si>
    <t>5. Realizar entrenamientos a las instituciones del Gobierno Central en el registro de las transacciones económicas y financieras de acuerdo a las normativas del Sistema de Contabilidad Gubernamental.</t>
  </si>
  <si>
    <t>1.2.1.1.2 Monitoreo y seguimiento al registro contable de los movimientos en las cuentas y subcuentas bancarias en el Tesoro.</t>
  </si>
  <si>
    <t>1. Monitorear y dar seguimiento a los procesos de conciliaciones bancarias de las cuentas del Gobierno Central, administradas por la Tesorería Nacional.</t>
  </si>
  <si>
    <t xml:space="preserve">1.2.1.1.3 Monitoreo y seguimiento al registro  de los bienes muebles, inmuebles e intangibles en las instituciones del Gobierno Central. </t>
  </si>
  <si>
    <t>100%</t>
  </si>
  <si>
    <t>1. Dar seguimiento a las Unidades Ejecutoras para el registro de los bienes muebles, inmuebles e intangibles realizados en el Sistema de Bienes.</t>
  </si>
  <si>
    <t>1.2.1.1.4 Saneamiento de los saldos contables en las Instituciones del Gobierno Central.</t>
  </si>
  <si>
    <t xml:space="preserve">1. Monitorear el proceso de levantamiento y actualización de los balances en las cuentas contables objeto de saneamiento de las Unidades Ejecutoras del Gobierno Central.
</t>
  </si>
  <si>
    <t>A) Informe de validación de registros contables y presupuestarios de ingresos, gastos y financiamientos.
B) Informe de seguimientos y asesorías realizadas a las instituciones que incluya los hallazgos y sus soluciones.</t>
  </si>
  <si>
    <t>A) Informe de validación de registros contables en las cuentas y subcuentas bancarias.</t>
  </si>
  <si>
    <t>A) Informe seguimiento al registro de los bienes muebles, inmuebles e intangibles que incluya los hallazgos y sus soluciones.</t>
  </si>
  <si>
    <t>A) Informe de saneamiento contable en las instituciones del Gobierno Central.</t>
  </si>
  <si>
    <t>Departamento de Contabilidad Patrimonial Gobierno General</t>
  </si>
  <si>
    <t>Departamento de Contabilidad Presupuestaria Gobierno General</t>
  </si>
  <si>
    <t>1.2.1.2 Informaciones económicas y financieras del Sector Público dominicano evaluadas conforme al Sistema de Contabilidad Gubernamental.</t>
  </si>
  <si>
    <t>1.2.1.2.1 Seguimiento a las instituciones Descentralizadas y/o Autónomas, Seguridad Social, Empresas Públicas y Municipalidades para el registro de sus informaciones económicas financieras.</t>
  </si>
  <si>
    <t>Calidad / Proceso</t>
  </si>
  <si>
    <t>1. Dar seguimiento a las instituciones descentralizadas y/o autónomas y Seguridad Social, en el registro de sus operaciones presupuestarias y contables en el  SIGEF.</t>
  </si>
  <si>
    <t>2. Asesorar a las instituciones descentralizadas y/o autónomas y Seguridad Social en el registro de sus operaciones Presupuestarias y Contables.</t>
  </si>
  <si>
    <t>3. Dar seguimiento a través del SIGEF a las operaciones de registro de las transacciones de imputaciones de gastos en materia de documentos rezagados, anticipos financieros, provenientes de  las instituciones descentralizadas y/o autónomas y Seguridad Social.</t>
  </si>
  <si>
    <t>1. Asesorar  empresas públicas  en el registro de sus operaciones presupuestarias en el SIGEF y CIFE.</t>
  </si>
  <si>
    <t xml:space="preserve">2. Dar seguimiento a través del SIGEF y del CIFE, a los registro de las transacciones de ingresos y  gastos provenientes de empresas públicas. </t>
  </si>
  <si>
    <t>1. Asesorar a las instituciones en la elaboración y presentación de los Estados Financieros.</t>
  </si>
  <si>
    <t>2. Revisar que los estados financieros se encuentren de conformidad con el Sistema de Contabilidad Gubernamental.</t>
  </si>
  <si>
    <t>1.2.1.2.2 Implementación del Sistema de Contabilidad Gubernamental a través de asesorías y acompañamiento directo a las áreas financieras de las instituciones.</t>
  </si>
  <si>
    <t>1. Realizar levantamientos de información en las instituciones del Gobierno Central seleccionadas.</t>
  </si>
  <si>
    <t>A) Informe diagnóstico de implementación</t>
  </si>
  <si>
    <t>2. Elaborar plan de mejoras en las instituciones del Gobierno Central, producto del levantamiento realizado.</t>
  </si>
  <si>
    <t>3. Dar seguimiento a la ejecución del plan de mejoras en las instituciones del Gobierno Central.</t>
  </si>
  <si>
    <t xml:space="preserve">4. Realizar entrenamiento a las Instituciones del Gobierno Central seleccionadas en el plan de implementación del Sistema de Contabilidad Gubernamental para el período 2024. </t>
  </si>
  <si>
    <t>5. Elaborar y presentar informe final de implementación en las instituciones del Gobierno Central 2024.</t>
  </si>
  <si>
    <t>2. Elaborar plan de mejoras en los gobiernos locales, producto del levantamiento realizado.</t>
  </si>
  <si>
    <t xml:space="preserve">4. Implementar un programa de entrenamiento a los gobiernos locales en el Sistema de Contabilidad Gubernamental. </t>
  </si>
  <si>
    <t> </t>
  </si>
  <si>
    <t>1.2.1.3 Asistencia Técnica en el Sistema de Contabilidad Gubernamental</t>
  </si>
  <si>
    <t>1.2.1.3.1 Implementación del área para ofrecer Asistencia Técnica en el  SCG a las instituciones del Sector Público No Financiero.</t>
  </si>
  <si>
    <t>1. Capacitar al personal de asistencia técnica</t>
  </si>
  <si>
    <t>A) Programa de entrenamiento 
B) Lista de participantes.</t>
  </si>
  <si>
    <t>2. Elaborar los procedimientos y formularios correspondientes.</t>
  </si>
  <si>
    <t>Departamento de Consolidación</t>
  </si>
  <si>
    <t>2. Eje Estratégico : Transparencia y rendición de cuentas de las finanzas públicas</t>
  </si>
  <si>
    <t>2.1 Objetivo Estratégico: Producir informaciones económicas financieras fiables, de forma consistente, comprensible e innovadora, que permitan revelar la situación financiera del sector público, para la toma de decisiones y rendición de cuentas.</t>
  </si>
  <si>
    <t>2.1.1 Objetivos Operativos: Lograr una transparente rendición de cuentas a través de la producción de información económica y financiera fiable y oportuna.</t>
  </si>
  <si>
    <t>2.1.1.1 Informes de rendición de cuentas elaborados oportunamente.</t>
  </si>
  <si>
    <t>2.1.1.1.1 Elaboración de los Estados Financieros del Gobierno Central de conformidad con las normativas contables</t>
  </si>
  <si>
    <t>1. Elaborar el Estado de Situación Financiera y notas adjuntas.</t>
  </si>
  <si>
    <t>A) Estados financieros incluidos en el ERIR del corte y cierre fiscal 
B) Estado Financiero al 30 de septiembre 2024.</t>
  </si>
  <si>
    <t>2. Elaborar el Estado de Rendimientos Financieros y notas adjuntas.</t>
  </si>
  <si>
    <t xml:space="preserve">3. Elaborar el Estado de Cambios Activos Netos / Patrimonio y notas adjuntas. </t>
  </si>
  <si>
    <t xml:space="preserve">4. Elaborar el Estado de Flujos de Efectivo y notas adjuntas. </t>
  </si>
  <si>
    <t>5. Elaborar el Estado de Comparación de los Importes Presupuestados y Realizados.</t>
  </si>
  <si>
    <t>2.1.1.1.2 Elaboración de los Estados Financieros  de conformidad con las normativas contables.</t>
  </si>
  <si>
    <t>1. Elaborar el Estado Financiero Consolidado del Gobierno General al cierre 2023 y corte semestral 2024 con sus notas adjuntas.</t>
  </si>
  <si>
    <t>2. Elaborar el Estado Financiero Consolidado de los Gobiernos Locales con sus notas adjuntas.</t>
  </si>
  <si>
    <t xml:space="preserve">3. Elaborar el Estado Financiero Consolidado de las Empresas Públicas No Financieras y notas adjuntas. </t>
  </si>
  <si>
    <t>4. Elaborar el Estado Financiero Consolidado del Sector Público No Financiero y notas adjuntas.</t>
  </si>
  <si>
    <t>A) Estados financieros incluidos en el ERIR del corte y cierre fiscal.</t>
  </si>
  <si>
    <t>2.1.1.1.3 Elaboración de los estados de ejecución presupuestaria de conformidad con las normativas presupuestarias.</t>
  </si>
  <si>
    <t>1. Elaborar los Estados de Ejecución Presupuestaria mensuales de las instituciones del Gobierno Central de conformidad con las normativas.</t>
  </si>
  <si>
    <t>A) Estados de Ejecución Presupuestaria.</t>
  </si>
  <si>
    <t>2.1.1.1.4 Elaboración de la Cuenta Ahorro-Inversión-Financiamiento del Gobierno Central de conformidad con los lineamientos presupuestarios.</t>
  </si>
  <si>
    <t>A) Cuenta Ahorro Inversión Financiamiento.</t>
  </si>
  <si>
    <t>Institucional/ Proceso</t>
  </si>
  <si>
    <t>5. Renovar certificaciones a Colaboradores que terminaron la curricula formativa en el 2023, y emitir nuevas certificaciones a egresados 2024 de las áreas sustantivas.</t>
  </si>
  <si>
    <t>1. Monitorear y analizar a través del SIGEF los registros contables de las operaciones correspondientes a las transacciones de ingresos provenientes de las Unidades Recaudadoras y tesorerías institucionales que cumplen las funciones de captación de ingresos no tributarios.</t>
  </si>
  <si>
    <t>3. Análisis y precalificación de los Estados Financieros en el Sistema de Análisis del Cumplimiento de las Normativas Contables (SISACNOC).</t>
  </si>
  <si>
    <t>6. Análisis y precalificación de los datos complementarios cargados por las UE's en el Sistema de Análisis del Cumplimiento de las Normativas Contables (SISACNOC).</t>
  </si>
  <si>
    <t>2.1.2. Objetivo Operativo: Producir informaciones con enfoque económico -financiero, en formato de informes analíticos y estadísticas, fiables, oportunos e innovadores, para la rendición de cuentas y partes interesadas.</t>
  </si>
  <si>
    <t>Institucional /Calidad /Proceso</t>
  </si>
  <si>
    <t>1. Dar asesoría y/o asistencia sobre la herramienta Sisacnoc, a las instituciones de los diferentes niveles de gobierno del sector público no financiero dominicano.</t>
  </si>
  <si>
    <t>2. Realizar evaluación y cierre de  las informaciones cargadas, por parte de las instituciones de los diferentes niveles de gobierno del sector público no financiero dominicano.</t>
  </si>
  <si>
    <t>4. Reportar los resultados de las evaluaciones a la Dirección de Monitoreo y Medición de la Gestión Pública (Metas Presidenciales - Presidencia de la República), conforme acuerdo interinstitucional.</t>
  </si>
  <si>
    <t>5. Realizar socialización por niveles de gobierno para contextualizar sobre la Matriz Sisacnoc.</t>
  </si>
  <si>
    <t>Dirección de Análisis de la Información Financiera</t>
  </si>
  <si>
    <t>2.1.2.1  Elaborados los estados financieros, presupuestarios y económicos de las instituciones del Sector Público dominicano para la rendición de cuentas y toma de decisiones de los gestores de las finanzas públicas.</t>
  </si>
  <si>
    <t>2.1.2.1.1  Elaborar el Estado de Recaudación e Inversión de las Rentas (ERIR).</t>
  </si>
  <si>
    <t xml:space="preserve">1. Elaboración y remisión del cronograma para la elaboración del Estado de Recaudación e Inversión de las Rentas, Cierre fiscal y Corte semestral. </t>
  </si>
  <si>
    <t xml:space="preserve">A) Cronograma de elaboración del ERIR Cierre 2023 y Corte 2024. 
B)Estado de Recaudación e Inversión de las Rentas elaborados cierre 2023 y corte 2024.
B) Correos electrónicos de remisión de los capítulos. </t>
  </si>
  <si>
    <t xml:space="preserve">3. Revisar y validar contenido y datos de los capítulos remitidos por DIGEPRES, Tesorería Nacional y Crédito Público. </t>
  </si>
  <si>
    <t>5. Elaborar análisis de los Estados Financieros del Gobierno Central y Consolidados.</t>
  </si>
  <si>
    <t>6. Elaborar la presentación del Estado de Recaudación Inversión Rentas.</t>
  </si>
  <si>
    <t>7. Ensamblar el Estado de Recaudación e Inversión de las Rentas revisado y remitir para impresión.</t>
  </si>
  <si>
    <t>2.1.2.2 Producidos y difundidos los informes analíticos orientados a la comprensión de la gestión económico - financiera.</t>
  </si>
  <si>
    <t>2.1.2.2.1 Innovación en el contenido de los informes incorporando ratios y análisis, que permitan una mejor comprensión de la situación económico-financiera, pasada y presente, de las instituciones públicas.</t>
  </si>
  <si>
    <t>Institucional/ Calidad /Proceso</t>
  </si>
  <si>
    <t>1. Elaborar Informes analíticos mensuales de la ejecución de Ingresos, gastos y Financiamiento de  la Administración/Gobierno Central.</t>
  </si>
  <si>
    <t xml:space="preserve">A) Informe descriptivo de ingresos, gastos y financiamiento de la administración central, mensual
B) Comunicación de remisión a la Dirección General. </t>
  </si>
  <si>
    <t>2. Elaborar informes analíticos trimestrales de ingresos, gastos y financiamiento de la Administración/Gobierno Central, Descentralizadas, Autónomas y de la Seguridad Social, contenidas en el SIGEF.</t>
  </si>
  <si>
    <t xml:space="preserve">A) Informes analíticos de ingresos, gastos y financiamiento de la Administración Central, Descentralizadas, Autónomas y de la Seguridad Social, contenidas en el SIGEF, trimestral. 
B) Comunicación de remisión a la Dirección General. 
</t>
  </si>
  <si>
    <t>3. Elaborar Informes trimestrales con enfoque económico de la Cuenta Ahorro-Inversión-Financiamiento (CAIF) de la Administración/Gobierno Central .</t>
  </si>
  <si>
    <t xml:space="preserve">A) Informe económico de la CAIF de la Administración Central.
B) Comunicación de remisión a la Dirección General. 
 </t>
  </si>
  <si>
    <t>4. Elaborar Informe sobre el Gasto Social de la Administración/Gobierno Central e instituciones descentralizadas y autónomas y de la Seguridad Social.</t>
  </si>
  <si>
    <t xml:space="preserve">A) Informe de Gasto Social del Gobierno 
B) Comunicación de remisión a la Dirección General. 
</t>
  </si>
  <si>
    <t>5. Generar los Reportes para la conformación de las Cuentas Nacionales, conforme a los requerimientos del BCRD.</t>
  </si>
  <si>
    <t>A) Reportes remitidos al BCRD.</t>
  </si>
  <si>
    <t>6. Diseñar y presentar  infografías dinámicas para la presentación de la información económica - financiera del sector público.</t>
  </si>
  <si>
    <t>7. Elaborar Informes de evaluación y seguimiento  de los Anticipos Financieros.</t>
  </si>
  <si>
    <t>A) Informes sobre evaluación y seguimiento a los Anticipos Financieros; 
B)Comunicación de remisión.</t>
  </si>
  <si>
    <t>8. Elaborar informes de análisis e interpretación de los Estados Financieros del Gobierno Central.</t>
  </si>
  <si>
    <t>10. Elaborar informe de hallazgos sobre la consistencia de las informaciones contenidas en los Estados Financieros de las instituciones pública no integradas al ERIR, en el tiempo establecido y conforme a los requisitos definidos.</t>
  </si>
  <si>
    <t>A) Informe elaborado.
B) Comunicación de remisión a la Dirección.</t>
  </si>
  <si>
    <t xml:space="preserve">2.1.2.3.1 Impulsar un enfoque innovador en la producción de estadísticas, tomando de referencia estándares nacionales e internacionales.  </t>
  </si>
  <si>
    <t>1. Elaborar  Boletín Estadístico del Gobierno Central con las informaciones económicas- patrimoniales, para un lustro.</t>
  </si>
  <si>
    <t xml:space="preserve">
A) Boletín estadístico elaborado. 
B)  Compendio Estadístico, elaborado.
C) Resúmenes estadísticos publicados. 
D) Dashboard elaborados y publicados en el portal. </t>
  </si>
  <si>
    <t>2. Elaborar Compendio estadístico  con las informaciones patrimoniales de las entidades Descentralizadas, Seguridad Social, Empresas Públicas no Financieras y Gobiernos locales.</t>
  </si>
  <si>
    <t>4. Diseñar y Desarrollar  Dashboard Power BI sobre las informaciones patrimoniales del Gobierno Central, publicados en el portal institucional.</t>
  </si>
  <si>
    <t>5. Diseñar, desarrollar y presentar  Dashboards Power BI sobre las informaciones patrimoniales de las Instituciones Descentralizadas y Autónomas no financieras, publicados en el portal institucional.</t>
  </si>
  <si>
    <t>6. Diseñar, desarrollar y presentar Dashboards Power BI sobre las informaciones patrimoniales de las Instituciones Públicas de la Seguridad Social, publicados en el portal institucional.</t>
  </si>
  <si>
    <t>7. Diseñar, desarrollar y presentar  Dashboards Power BI sobre las informaciones patrimoniales de las Empresas Públicas no Financieras, publicadas en el portal institucional .</t>
  </si>
  <si>
    <t>8. Diseñar, desarrollar y presentar Dashboards Power BI sobre las informaciones patrimoniales de las Municipalidades y  su georreferenciación a nivel país, publicadas en el portal web institucional.</t>
  </si>
  <si>
    <t xml:space="preserve">A) Reportes generados en el SISACNOC y formularios solicitud de acceso.   
B) Ranking publicado en la página web de la institución.     
C)  Informes de hallazgos SISACNOC.    
D) Comunicación de remisión al Director General.  
E) Remisión de reportes a Metas Presidenciales, por correo electrónico. 
F)Correo de remisión y consulta del sistema.
G) Correos electrónicos con Colombia y Costa Rica y minutas de resultados.                                                                                                      </t>
  </si>
  <si>
    <t>3: Eje Estratégico: Gobernanza y fortalecimiento institucional</t>
  </si>
  <si>
    <t>3.1.1.1.1 Agotar proceso de reclutamiento y selección a través de sus modalidades.</t>
  </si>
  <si>
    <t>1. Realizar concurso/ elección de registro de elegibles.</t>
  </si>
  <si>
    <t>A) Bases del concurso realizadas y documentaciones que avalen el cumplimiento.</t>
  </si>
  <si>
    <t>1. Realizar nombramientos de personal fijo y/o temporal.</t>
  </si>
  <si>
    <t>A) Nombramiento emitidos.</t>
  </si>
  <si>
    <t>1. Elaborar matriz de planificación de necesidades de recursos humanos.</t>
  </si>
  <si>
    <t>3.1.1.2.1 Gestionar  beneficios e incentivos al personal de la DIGECOG.</t>
  </si>
  <si>
    <t>1. Determinar el porcentaje de personal beneficiado con incentivos.</t>
  </si>
  <si>
    <t>A) Acuse de recibo de la nómina.</t>
  </si>
  <si>
    <t>3.1.1.3 Registro y control del personal.</t>
  </si>
  <si>
    <t>3.1.1.3.1 Realizar reportes e informes periódicos de registro y control de personal.</t>
  </si>
  <si>
    <t>1. Generar y remitir reportes de las ausencias y tardanzas de personal.</t>
  </si>
  <si>
    <t>A) Reporte de absentismo, tardanzas  de Personal.</t>
  </si>
  <si>
    <t>2. Elaborar informes sobre las ausencias, tardanzas e índice de rotación de personal.</t>
  </si>
  <si>
    <t>3. Realizar programación de vacaciones 2024 con todas las áreas.</t>
  </si>
  <si>
    <t>3.1.1.4 Nóminas de recursos humanos.</t>
  </si>
  <si>
    <t>3.1.1.4.1 Elaborar las diferentes nóminas de personal.</t>
  </si>
  <si>
    <t>1. Elaborar las nóminas ordinarias y extraordinarias.</t>
  </si>
  <si>
    <t>A) Nóminas (Fijos, periodo de prueba, contratado en prueba, contratado 10%, vigilancia, prima de transporte).</t>
  </si>
  <si>
    <t>Departamento de Recursos Humanos</t>
  </si>
  <si>
    <t xml:space="preserve">3.1.2 Objetivo Operativo: Dar cumplimiento a las directrices oficiales sobre relaciones laborales, salud ocupacional y monitoreo de la función de recursos humanos. </t>
  </si>
  <si>
    <t xml:space="preserve">3.1.2.1 Gestión de las relaciones laborales  y  clima organizacional  adecuado.      </t>
  </si>
  <si>
    <t xml:space="preserve">3.1.2.1.1 Aplicar el marco legal y normativo en materia relaciones laborales y salud ocupacional vigente.  </t>
  </si>
  <si>
    <t>1. Emitir opiniones en materia de relaciones laborales.</t>
  </si>
  <si>
    <t>A) Informe opinión de relaciones laborales.</t>
  </si>
  <si>
    <t>2. Elaborar hojas de cálculo de derechos adquiridos.</t>
  </si>
  <si>
    <t>A) Hojas de cálculo de prestaciones laborales.</t>
  </si>
  <si>
    <t>A) Listado de participantes, fotos y videos.</t>
  </si>
  <si>
    <t>5. Realizar Congreso de Recursos Humanos.</t>
  </si>
  <si>
    <t>Calidad/ Proceso</t>
  </si>
  <si>
    <t>A) Informe encuesta de clima.</t>
  </si>
  <si>
    <t>A) Plan de mejora elaborado.</t>
  </si>
  <si>
    <t>A)  Informe seguimiento al plan de mejora encuesta de clima.</t>
  </si>
  <si>
    <t xml:space="preserve">3.1.2.2 Gestión del rendimiento individual de los colaboradores. </t>
  </si>
  <si>
    <t>3.1.2.2.1 Acuerdo del desempeño laboral.</t>
  </si>
  <si>
    <t>1. Gestionar la elaboración general de acuerdos del desempeño a todo el personal.</t>
  </si>
  <si>
    <t>A) Correo o comunicación de solicitud.</t>
  </si>
  <si>
    <t>A) Formulario de monitoreo de acuerdos de desempeño</t>
  </si>
  <si>
    <t>A) Relación participantes del taller</t>
  </si>
  <si>
    <t>1. Realizar acuerdos de desempeño período probatorio.</t>
  </si>
  <si>
    <t>A) Acuerdos de desempeño personal periodo probatorio.</t>
  </si>
  <si>
    <t>2. Evaluar el desempeño del personal en periodo probatorio.</t>
  </si>
  <si>
    <t xml:space="preserve">A) Evaluación de desempeño personal en periodo probatorio. </t>
  </si>
  <si>
    <t xml:space="preserve">3.1.2.3 Plan de acción de riesgo laboral y salud ocupacional implementado.     </t>
  </si>
  <si>
    <t xml:space="preserve">3.1.2.3.1 Realizar actividades de prevención de riesgos laborales y de promoción de la salud ocupacional mediante operativos médicos, de charlas, sensibilizaciones, pruebas diagnósticas y divulgación de informaciones. </t>
  </si>
  <si>
    <t xml:space="preserve"> Proceso</t>
  </si>
  <si>
    <t>1. Reportar accidentes de trabajo y enfermedades profesionales al IDOPPRIL.</t>
  </si>
  <si>
    <t xml:space="preserve">1. Realizar semana de salud y bienestar. </t>
  </si>
  <si>
    <t>A) Informes, fotos o videos sobre las actividades de promoción y prevención en la salud efectuadas.</t>
  </si>
  <si>
    <t xml:space="preserve">A) Fotos, listas, correos y otras evidencias correspondientes a las jornadas de donación de sangre. </t>
  </si>
  <si>
    <t>3. Realizar una jornada de salud preventiva (Jornada de vacunación H1N1).</t>
  </si>
  <si>
    <t>A) Informes, fotos o videos sobre la jornada de salud.</t>
  </si>
  <si>
    <t>4. Sensibilización de cáncer de próstata.</t>
  </si>
  <si>
    <t>A) Lista de participantes</t>
  </si>
  <si>
    <t>5. Realizar charlas y/o talleres sobre Lactancia materna.</t>
  </si>
  <si>
    <t>6. Sensibilización del cáncer de mama.</t>
  </si>
  <si>
    <t xml:space="preserve">A) Relación de participantes. </t>
  </si>
  <si>
    <t>7. Realizar actividades de prevención de accidentes de trabajo y riesgo laboral.</t>
  </si>
  <si>
    <t>A) Informes, fotos o videos sobre las actividades de promoción y prevención del cáncer de mama.</t>
  </si>
  <si>
    <t xml:space="preserve">1. Emitir reportes de enfermedades epidemiológicas dirigidos a la DIGEPI. </t>
  </si>
  <si>
    <t xml:space="preserve">A) Reportes de enfermedades epidemiológicas remitidos a la DIGEPI. </t>
  </si>
  <si>
    <t>3.1.2.4 Cumplimiento de los indicadores del Sistema de Monitoreo de la Administración Pública (SISMAP).</t>
  </si>
  <si>
    <t xml:space="preserve">3.1.2.4.1 Gestión de evidencias (documentos soportes) exigidas por los diversos sistemas de monitoreo y cargado oportuno de las mismas. </t>
  </si>
  <si>
    <t xml:space="preserve">1. Actualizar los indicadores de gestión de RRHH. </t>
  </si>
  <si>
    <t>A) Ranking del SISMAP.</t>
  </si>
  <si>
    <t>3.1.3 Objetivo Operativo: Aplicar programas y normativas locales e internacionales para fortalecer el desarrollo de las personas, de la gestión del Depto. de Recursos Humanos y de la institución.</t>
  </si>
  <si>
    <t>1. Efectuar la detección de necesidades de capacitación de todo el personal de la DIGECOG.</t>
  </si>
  <si>
    <t>A) Matriz de detección de necesidades.</t>
  </si>
  <si>
    <t xml:space="preserve">2. Elaborar plan anual de capacitación 2024.  </t>
  </si>
  <si>
    <t>A) Plan de capacitación elaborado.</t>
  </si>
  <si>
    <t>3. Convocar personal según las necesidades de capacitación detectadas.</t>
  </si>
  <si>
    <t>A) Correo electrónico de convocatoria.</t>
  </si>
  <si>
    <t>4. Elaborar informe del nivel de ejecución de las actividades de capacitación y su eficacia.</t>
  </si>
  <si>
    <t>A) Informe Realizado.</t>
  </si>
  <si>
    <t>3.1.3.1.2 Implementar programa de mentorías.</t>
  </si>
  <si>
    <t>1. Actualizar lista de mentores.</t>
  </si>
  <si>
    <t>2. Asignar mentores a personal de nuevo ingreso.</t>
  </si>
  <si>
    <t>A) Formulario lista de mentores.
B) Evaluaciones del personal.
C) Evaluaciones al mentor.</t>
  </si>
  <si>
    <t>3. Evaluar personal inducido al puesto.</t>
  </si>
  <si>
    <t>4. Evaluar mentor concluido el proceso de inducción.</t>
  </si>
  <si>
    <t xml:space="preserve">5. Informe de medición de ejecución del programa de mentorías. </t>
  </si>
  <si>
    <t>A) Informe elaborado</t>
  </si>
  <si>
    <t>3.1.3.1.3 Implementar programa de entrenamiento cruzados.</t>
  </si>
  <si>
    <t>2. Seguimiento al cumplimiento del Plan de programa de entrenamiento cruzado, áreas sustantivas.</t>
  </si>
  <si>
    <t>3. Informe de ejecución del Plan de programa de entrenamiento cruzado, áreas sustantivas.</t>
  </si>
  <si>
    <t xml:space="preserve">3.1 Objetivo Estratégico: Fortalecer y desarrollar las capacidades del talento humano, asegurando el logro de los objetivos estratégicos, mayor productividad, crecimiento laboral, y eficiente gestión de excelencia. </t>
  </si>
  <si>
    <t>3.1.1 Objetivo Operativo: Realizar función de apoyo y asesoría con facultad de administrar la gestión efectiva de los recursos humanos de la institución.</t>
  </si>
  <si>
    <t>3.2.1.1 Fortalecida la gestión de formulación, seguimiento, monitoreo y evaluación del PEI y el POA.</t>
  </si>
  <si>
    <t>Institucional  /Proceso</t>
  </si>
  <si>
    <t>A) Lista de participantes de las socializaciones.</t>
  </si>
  <si>
    <t>A) Evaluaciones realizadas.</t>
  </si>
  <si>
    <t>4. Actualizar matriz de los grupos de interés por áreas.</t>
  </si>
  <si>
    <t>A) Matriz actualizada.</t>
  </si>
  <si>
    <t xml:space="preserve">A) Correos electrónicos.
B) Propuestas de POAS revisadas. </t>
  </si>
  <si>
    <t>A) POA 2023 elaborado.
B) Lista de participantes en socialización.</t>
  </si>
  <si>
    <t>A) Correo electrónico.
B) Lista de participantes en socialización.</t>
  </si>
  <si>
    <t>A) Tableros actualizados.</t>
  </si>
  <si>
    <t>A) Informes de Monitoreo.</t>
  </si>
  <si>
    <t>A) Reportes de ejecución mensual.</t>
  </si>
  <si>
    <t>A) Plan de Compras 2023 elaborado.
B) Lista de participantes en socialización.</t>
  </si>
  <si>
    <t>A) Remisión de informes trimestrales.</t>
  </si>
  <si>
    <t>3.2.1.1.2 Presentar informes de rendición de cuentas y avances de la gestión.</t>
  </si>
  <si>
    <t>3. Elaborar trimestralmente las estadísticas instituciones.</t>
  </si>
  <si>
    <t>A) Remisión de estadísticas a OAI.</t>
  </si>
  <si>
    <t>6. Elaborar informes de seguimiento de la ejecución del PACC.</t>
  </si>
  <si>
    <t>3.2.1.1.1  Evaluación PEI 2021-2024 y formulación POA 2025.</t>
  </si>
  <si>
    <t>1. Realizar socialización del Plan Estratégico Institucional 2021-2024.</t>
  </si>
  <si>
    <t>2. Realizar análisis para la automatización del Cuadro de Mando Integral.</t>
  </si>
  <si>
    <t>A) Requerimiento y Análisis remitido.</t>
  </si>
  <si>
    <t>3. Realizar evaluación semestral del Plan Estratégico Institucional.</t>
  </si>
  <si>
    <t>5. Realizar los términos de referencia para la contratación de consultor para la Formulación de Plan Estratégico Institucional 2025-2028.</t>
  </si>
  <si>
    <t>A) TDR elaborado.</t>
  </si>
  <si>
    <t>A) Diagnóstico interno/externo actualizado.</t>
  </si>
  <si>
    <t>A) Análisis PESTEL institucional actualizado.</t>
  </si>
  <si>
    <t>8. Realizar taller de formulación del PEI 2025-2028 y POA 2025.</t>
  </si>
  <si>
    <t>A) Correos electrónicos.
B) Relación de participantes.</t>
  </si>
  <si>
    <t>A) Lista de participantes.</t>
  </si>
  <si>
    <t xml:space="preserve">1. Asesorar y revisar propuestas de POA 2025 realizadas por las áreas. </t>
  </si>
  <si>
    <t xml:space="preserve">2. Consolidar propuesta institucional sobre POA 2025 para presentar a la máxima autoridad, directores y encargados de áreas. </t>
  </si>
  <si>
    <t>3. Socializar Plan Operativo 2025 aprobado a todas las áreas.</t>
  </si>
  <si>
    <t>4. Actualizar 10 dashboard o tableros de indicadores POA 2024 de las áreas.</t>
  </si>
  <si>
    <t xml:space="preserve">5. Realizar cuatro monitoreo trimestrales del POA. </t>
  </si>
  <si>
    <t>6. Realizar carga de POA 2024 al Sistema de Planificación del Ministerio de Hacienda.</t>
  </si>
  <si>
    <t>A) POA 2024 cargado al Sistema de planificación del Ministerio de Hacienda.</t>
  </si>
  <si>
    <t>7. Realizar carga  mensual de evidencias de productos ejecutados POA en la Plataforma del Ministerio de Hacienda.</t>
  </si>
  <si>
    <t xml:space="preserve">8. Elaborar PACC 2025 luego de la aprobación del presupuesto y socializarlo. </t>
  </si>
  <si>
    <t>9. Elaborar Estructura Programática 2025.</t>
  </si>
  <si>
    <t>A) memoria elaborada .</t>
  </si>
  <si>
    <t>4. Realizar informes de rendimientos institucional (boletín) SIPEI (semestral y uno consolidado del año).</t>
  </si>
  <si>
    <t>A) Informes elaborados.</t>
  </si>
  <si>
    <t>5. Elaborar informe de evaluación anual física y financiera de la estructura programática 2024. (trimestral, semestral  y uno consolidado del año).</t>
  </si>
  <si>
    <t>7. Elaborar informes de seguimiento técnico y de ejecución presupuesto PROGEF 2023.</t>
  </si>
  <si>
    <t>8. Elaborar informes mensual de seguimiento de actividades del POA.</t>
  </si>
  <si>
    <t>9. Elaborar informes resultados de monitoreo de indicadores 2024.</t>
  </si>
  <si>
    <t>A) Correos de gestión.                         
B) Documentos de propuestas de Software.</t>
  </si>
  <si>
    <t>A) Fichas y/o herramientas de proyectos, correos de intercambio.</t>
  </si>
  <si>
    <t xml:space="preserve">1. Realizar actividades de Formación Continua con Organismos Nacionales o Internacionales. </t>
  </si>
  <si>
    <t>A) Fotos.
B) Lista de participantes.
C) Convocatoria.</t>
  </si>
  <si>
    <t>2. Participar en las actividades programadas en cumplimiento al acuerdo PMIRD-DIGECOG.</t>
  </si>
  <si>
    <t>A) Convocatoria.
B) Minuta.</t>
  </si>
  <si>
    <t>Departamento de Planificación y Desarrollo</t>
  </si>
  <si>
    <t>3.2.2 Objetivo Operativo: Gestionar de manera efectiva el Sistema de Gestión de la Calidad (SGC) y los procesos, adoptando un modelo de excelencia en la gestión, propiciando la mejora continua y la eficientización de los servicios</t>
  </si>
  <si>
    <t>3.2.2.1 Fortalecida la adopción del modelo de excelencia en la gestión  basado en la metodología CAF e ISO 9001:2015.</t>
  </si>
  <si>
    <t>3.2.2.1.2 Excelente del modelo de gestión basado en metodología CAF.</t>
  </si>
  <si>
    <t>3.2.2.2 Excelencia de los servicios a través de implementación de estructura organizacional y procesos eficientes.</t>
  </si>
  <si>
    <t>3.2.2.2.1 Evaluar y Monitorear los  procesos, servicios y la satisfacción de los usuarios.</t>
  </si>
  <si>
    <t>Institucional / Proceso</t>
  </si>
  <si>
    <t>1. Preparar el programa de auditoría a ser ejecutado en el año 2025.</t>
  </si>
  <si>
    <t>A) Plan de auditoría elaborado.</t>
  </si>
  <si>
    <t>2. Realizar auditorías internas en cumplimiento al programa de auditoría 2024.</t>
  </si>
  <si>
    <t>A) Informe de auditoría.</t>
  </si>
  <si>
    <t>3. Realizar acompañamiento a la empresa certificadora AENOR en la auditoría de seguimiento del SGC basado en la Norma ISO:9001-2015.</t>
  </si>
  <si>
    <t>A) Programas de auditoría externa al Sistema de Gestión de la Calidad.</t>
  </si>
  <si>
    <t>4. Realizar reporte de hallazgos de las auditorías.</t>
  </si>
  <si>
    <t>A) Registro de No Conformidades.</t>
  </si>
  <si>
    <t>5. Socializar información referente al proceso de auditoría interna.</t>
  </si>
  <si>
    <t>A) Captura de pantalla del correo de la socialización.</t>
  </si>
  <si>
    <t>A) Lista de participantes.
B) Certificados.</t>
  </si>
  <si>
    <t>1. Preparar y ejecutar semestralmente reuniones de revisión por la dirección para verificar el nivel de cumplimiento del Sistema de Gestión de la Calidad.</t>
  </si>
  <si>
    <t>A) Agenda
B) Presentación
C)Lista de participantes</t>
  </si>
  <si>
    <t>2. Realizar  Informe de revisión por la dirección.</t>
  </si>
  <si>
    <t>A) Informe de Revisión por la Dirección al Sistema de Gestión de la Calidad.</t>
  </si>
  <si>
    <t>3. Dar seguimiento a la realización de los acuerdos de revisión por la dirección.</t>
  </si>
  <si>
    <t>A) Lista de participantes.
B) Capturas de pantalla.</t>
  </si>
  <si>
    <t xml:space="preserve">4. Realizar acciones para completar los acuerdos de revisión por la dirección. </t>
  </si>
  <si>
    <t>A) Acuerdos de revisión por la dirección.</t>
  </si>
  <si>
    <t>1.Realizar registro de las no conformidades que sean identificadas a las áreas responsables.</t>
  </si>
  <si>
    <t>A) Matriz de registro de no conformidades. 
B) Auditorias realizadas.</t>
  </si>
  <si>
    <t>2. Dar acompañamiento para establecer acciones correctivas producto de las no conformidades.</t>
  </si>
  <si>
    <t>A) Minutas.
B) Lista de participantes.
C) Print screen.</t>
  </si>
  <si>
    <t>3. Realizar reporte de no conformidades con acciones correctivas definidas y su seguimiento.</t>
  </si>
  <si>
    <t>A) Matriz de no conformidades.
B) Correos.</t>
  </si>
  <si>
    <t>4. Realizar seguimiento a las No Conformidades.</t>
  </si>
  <si>
    <t>A) Reportes realizados.
B) Matriz  de no conformidades.</t>
  </si>
  <si>
    <t xml:space="preserve">5. Realizar reporte de la eficacia de las acciones correctivas. </t>
  </si>
  <si>
    <t>A) Reporte de acciones correctivas.</t>
  </si>
  <si>
    <t>6. Capacitar al personal en No Conformidades y el análisis causa raíz.</t>
  </si>
  <si>
    <t>7. Capacitar al personal en Salidas no conformes.</t>
  </si>
  <si>
    <t>2. Dar seguimiento a las acciones de tratamiento de riesgos y oportunidades.</t>
  </si>
  <si>
    <t>A) Evidencias de acciones realizadas.</t>
  </si>
  <si>
    <t>3. Elaborar informe de la eficacia de la gestión de riesgos y oportunidades.</t>
  </si>
  <si>
    <t>A) Informe elaborado.</t>
  </si>
  <si>
    <t>1. Emitir declaración de existencia y efectividad de control interno institucional.</t>
  </si>
  <si>
    <t>A) Declaración de responsabilidad remitido a la Contraloría General de la República.</t>
  </si>
  <si>
    <t>2. Realizar informe trimestral de seguimiento de la autoevaluación de las NOBACI.</t>
  </si>
  <si>
    <t>A) Informe realizado.</t>
  </si>
  <si>
    <t>3. Coordinar auditoría del cumplimiento de las NOBACI por parte de la Contraloría General de la República.</t>
  </si>
  <si>
    <t>A) Informe de auditoria y listado de asistencias, fotos, etc.</t>
  </si>
  <si>
    <t>4. Realizar plan de mejora producto de la auditoría de cumplimiento.</t>
  </si>
  <si>
    <t>A) Plan elaborado.</t>
  </si>
  <si>
    <t>5. Dar seguimiento a la implementación del plan de acción NOBACI.</t>
  </si>
  <si>
    <t>A) Planes de acción implementados.</t>
  </si>
  <si>
    <t>6. Socializar los avances de la implementación de las NOBACI.</t>
  </si>
  <si>
    <t>A) Presentación de avances realizada.</t>
  </si>
  <si>
    <t>1. Actualizar el autodiagnóstico CAF.</t>
  </si>
  <si>
    <t xml:space="preserve">
A) Autodiagnóstico CAF realizado.
</t>
  </si>
  <si>
    <t>2. Elaborar plan de mejora CAF vigente.</t>
  </si>
  <si>
    <t>A) Plan de Mejora CAF.</t>
  </si>
  <si>
    <t>3. Implementación del plan de mejora de autoevaluación CAF.</t>
  </si>
  <si>
    <t>A) Informe de avance Plan de mejora CAF.</t>
  </si>
  <si>
    <t>4. Dar seguimiento a la ejecución del plan de mejora CAF.</t>
  </si>
  <si>
    <t>A) Seguimiento plan de mejoras.</t>
  </si>
  <si>
    <t>5. Postular al Premio Nacional a la calidad y/o Iberoamericano 2024.</t>
  </si>
  <si>
    <t>A) Acuse de recibo de comunicación de intensión de postulación al premio.</t>
  </si>
  <si>
    <t>6. Redactar memoria PNC 2024.</t>
  </si>
  <si>
    <t>A) Memoria de postulación.</t>
  </si>
  <si>
    <t>7. Recolectar evidencias que sustenten la memoria PNC 2024 y remitir de manera oportuna.</t>
  </si>
  <si>
    <t>A) Captura de carga de evidencias PNC 2024.</t>
  </si>
  <si>
    <t>8. Realizar actividad de simulacro para la evaluación PNC 2024.</t>
  </si>
  <si>
    <t>A) Lista de participantes de simulacro PNC 2024.</t>
  </si>
  <si>
    <t>9. Recibir visita de evaluadores PNC 2024.</t>
  </si>
  <si>
    <t>A) Lista de participantes en la recepción de los evaluadores PNC 2024.</t>
  </si>
  <si>
    <t>1. Completar las informaciones de los Dashboard relacionadas con calidad y proceso.</t>
  </si>
  <si>
    <t>A) Dashboards actualizados.</t>
  </si>
  <si>
    <t>2. Elaborar los reportes de indicadores de calidad y proceso.</t>
  </si>
  <si>
    <t>A) Reporte de indicadores generados.</t>
  </si>
  <si>
    <t>1. Realizar mediciones al tiempo de respuesta de las quejas y sugerencias.</t>
  </si>
  <si>
    <t>A) Reporte de tiempo de respuesta de la quejas y sugerencias.</t>
  </si>
  <si>
    <t>2. Evaluar la Carta Compromiso al Ciudadano actual.</t>
  </si>
  <si>
    <t>3. Levantar y definir los servicios para la formulación de una nueva versión de la Carta Compromiso al Ciudadano.</t>
  </si>
  <si>
    <t>A) Levantamiento de servicios DIGECOG.</t>
  </si>
  <si>
    <t>4. Impresión de Brochure Carta Compromiso al Ciudadano.</t>
  </si>
  <si>
    <t>A) Brochure Carta Compromiso.</t>
  </si>
  <si>
    <t>5. Realizar encuestas e informe de satisfacción de clientes externos y satisfacción Institucional incluyendo lo comprometido en carta compromiso.</t>
  </si>
  <si>
    <t>A) Encuestas elaboradas.
B) Informe de encuestas</t>
  </si>
  <si>
    <t>1. Aplicar la encuesta de satisfacción de partes interesadas Internas: Correspondencias, departamentos Administrativo, Comunicaciones, Tecnologías, Oficina de Acceso a la información.</t>
  </si>
  <si>
    <t>A) Código QR y/o Formulario de encuesta.</t>
  </si>
  <si>
    <t>2. Realizar Informe de encuesta de satisfacción de los grupos de interés internos.</t>
  </si>
  <si>
    <t>A) Informes de Encuestas.</t>
  </si>
  <si>
    <t>3. Dar seguimiento a la implementación plan de mejora de encuesta de satisfacción de los grupos de interés.</t>
  </si>
  <si>
    <t>A) Planes de mejoras elaborados.</t>
  </si>
  <si>
    <t>4. Elaborar encuesta de satisfacción con los servicios del Departamento de Planificación y Desarrollo.</t>
  </si>
  <si>
    <t>A) Informe de encuesta.</t>
  </si>
  <si>
    <t>5. Elaborar Plan de Mejora de los resultados de la encuesta de satisfacción de servicios del Departamento de Planificación y Desarrollo.</t>
  </si>
  <si>
    <t>1. Socializar estructura actualizada, en caso de ser aprobada.</t>
  </si>
  <si>
    <t>A) Lista de difusión de estructura actualizada, en caso de ser aprobada.</t>
  </si>
  <si>
    <t>2. Actualizar el manual de funciones acorde a la estructura actualizada y aprobada.</t>
  </si>
  <si>
    <t>A) MOF actualizado.</t>
  </si>
  <si>
    <t xml:space="preserve">3. Dar acompañamiento en el levantamiento de los procesos de las áreas que requieren documentación. </t>
  </si>
  <si>
    <t>A) Documentos elaborados.</t>
  </si>
  <si>
    <t>4. Revisar y actualizar documentos del SGC.</t>
  </si>
  <si>
    <t xml:space="preserve">A) Documentos actualizados y aprobados.                                           </t>
  </si>
  <si>
    <t>5. Difundir documentos actualizados.</t>
  </si>
  <si>
    <t xml:space="preserve">
A) Lista de difusión.</t>
  </si>
  <si>
    <t>6. Realizar actividades de toma de conciencia (dinámicas Team CAF).</t>
  </si>
  <si>
    <t>7. Socializar el Sistema de Gestión de la Calidad SGC.</t>
  </si>
  <si>
    <t>A) Lista de participantes de la actividad.
B) Fotos de la actividad.</t>
  </si>
  <si>
    <t>3.3 Objetivo Estratégico: Gestionar oportuna y eficientemente los recursos financieros de la Digecog, garantizando la continuidad, productividad y modernidad institucional</t>
  </si>
  <si>
    <t xml:space="preserve">3.3.1 Objetivo Operativo: Garantizar las operaciones administrativas satisfaciendo las necesidades de nuestros clientes de manera eficaz y oportuna </t>
  </si>
  <si>
    <t>3.3.1.1 Satisfechas las necesidades  del cliente interno a través de servicios de calidad.</t>
  </si>
  <si>
    <t>3.3.1.1.1 Elaborar un plan de mantenimiento institucional que garantice el buen funcionamiento de las instalaciones y calidad de los servicios.</t>
  </si>
  <si>
    <t>Operativo</t>
  </si>
  <si>
    <t>Departamento Administrativo y Financiero</t>
  </si>
  <si>
    <t>3.2.2.2 Reportes financieros elaborados y publicados.</t>
  </si>
  <si>
    <t>3. Ejecutar seguimiento al plan de mejora para los servicios generales y de correspondencia.</t>
  </si>
  <si>
    <t>A)Plan de mantenimiento 2024.</t>
  </si>
  <si>
    <t xml:space="preserve">A) Informe de evaluación.                                                  </t>
  </si>
  <si>
    <t xml:space="preserve">A)Plan de gestión documental  y digitalización, elaborado. </t>
  </si>
  <si>
    <t xml:space="preserve">A) Listado de participantes, e-mails enviados a las áreas. </t>
  </si>
  <si>
    <t xml:space="preserve">A)Informe elaborado </t>
  </si>
  <si>
    <t>A) Informes financieros elaborados.</t>
  </si>
  <si>
    <t>1. Elaborar Plan de Mantenimiento de la Planta Física, Vehículos, Equipos y Servicios de Mayordomía 2024.</t>
  </si>
  <si>
    <t>2. Ejecutar cronograma de mantenimientos preventivos del Plan de Mantenimiento de la Planta Física, Vehículos, Equipos y Servicios de Mayordomía 2024.</t>
  </si>
  <si>
    <t>3. Realizar Informe mensual de evaluación de mayordomía.</t>
  </si>
  <si>
    <t>4. Realizar informe de servicios suplidos, registrados en el Sistema Integrado de Servicios (SIS).</t>
  </si>
  <si>
    <t>5. Realizar informe de ejecución del Plan de Mantenimiento de la Planta Física, Vehículos, Equipos y Servicios de Mayordomía 2024.</t>
  </si>
  <si>
    <t xml:space="preserve">1. Elaborar Plan de gestión documental  y digitalización 2024. </t>
  </si>
  <si>
    <t xml:space="preserve">3. Ejecutar el cronograma de transferencia documental incluido en el Plan de gestión documental 2024. </t>
  </si>
  <si>
    <t>4. Realizar tratamiento Archivístico (depuración, identificación, clasificación, ordenación y descripción) a los documentos correspondientes a los años 2015-2016.</t>
  </si>
  <si>
    <t xml:space="preserve">5. Digitalizar los documentos con el proceso archivístico aplicado, de los años 2015-2016. </t>
  </si>
  <si>
    <t>3. Formular anteproyecto del presupuesto 2025.</t>
  </si>
  <si>
    <t xml:space="preserve">2. Realizar cruce entre el PACC y/o cuotas programadas elaborado y procesos de compras ejecutados. </t>
  </si>
  <si>
    <t xml:space="preserve">4. Realizar evaluaciones a suplidores a través del formulario de Evaluación  de bienes y servicios. </t>
  </si>
  <si>
    <t>5. Elaborar informe semestral sobre ejecución de compras sostenibles que contribuyan al medio ambiente.</t>
  </si>
  <si>
    <t>6. Realizar socialización con las diferentes áreas de la institución sobre los requisitos necesarios para solicitar los diferentes procesos de compras.</t>
  </si>
  <si>
    <t xml:space="preserve">1. Realizar inventario de bienes de consumo. </t>
  </si>
  <si>
    <t xml:space="preserve">2. Realizar inventario de bienes muebles.            </t>
  </si>
  <si>
    <t xml:space="preserve">1. Preparar Informes  Financieros. </t>
  </si>
  <si>
    <t>2. Cargar al SISACNOC los informes de corte y cierre según lo establece la norma.</t>
  </si>
  <si>
    <t>3. Enviar a la OAI los reportes financieros para su  publicación en el portal de transparencia institucional (6 mensuales, 2 trimestrales y 3 semestrales) .</t>
  </si>
  <si>
    <t>3.3.2 Objetivo Operativo: Garantizar el buen uso de los recursos financieros mediante la ejecución de operaciones eficaces cumpliendo con el marco normativo</t>
  </si>
  <si>
    <t>3.3.2.1 Presupuesto elaborado y ejecutado de manera eficiente.</t>
  </si>
  <si>
    <t>3.3.2.1.1 Gestión  oportuna y eficiente  los recursos financieros de la DIGECOG.</t>
  </si>
  <si>
    <t>3.4 Objetivo Estratégico: Aumentar la eficiencia, eficacia de los procesos internos a través del uso de la tecnología de la información y comunicación que facilite la gobernanza, fortalecimiento institucional y la implementación de las mejores prácticas</t>
  </si>
  <si>
    <t>3.4.1 Objetivo Operativo: Administrar la plataforma tecnológica y gestionar sus riesgos,  que nos permitan garantizar  el uso adecuado de los recursos TIC y dar soporte a todas las instituciones del Sector Público, que utilizan nuestros servicios adoptando las mejores prácticas alineadas a las metas estratégicas de la institución</t>
  </si>
  <si>
    <t xml:space="preserve">3.4.1.1 Operaciones de la  infraestructura TIC
funcionando eficientemente. </t>
  </si>
  <si>
    <t>3.4.1.1.1 Optimizar la infraestructura de operaciones TIC.</t>
  </si>
  <si>
    <t>Institucional/ Calidad / Proceso</t>
  </si>
  <si>
    <t>3.4.1.2 Sistemas de información desarrollados y actualizados acorde con los requerimientos de las partes interesadas.</t>
  </si>
  <si>
    <t xml:space="preserve">3.4.1.2.1 Desarrollo y actualización de los sistemas de información de la DIGECOG. </t>
  </si>
  <si>
    <t xml:space="preserve">Institucional </t>
  </si>
  <si>
    <t>3.4.1.3 Alcanzada una alta valoración positiva de los servicios TICS.</t>
  </si>
  <si>
    <t xml:space="preserve">3.4.1.3.1 Mantener la mesa de servicios TIC, concientización y brindar asistencia con un alto grado de identidad, compromiso y entrega.  </t>
  </si>
  <si>
    <t>3.4.1.4.1 Gestionar los riesgos y la seguridad TIC.</t>
  </si>
  <si>
    <t>3.4.1.4.2 Respaldo de la información digital de la DIGECOG.</t>
  </si>
  <si>
    <t>3.4.1.5 Sistema de Medición Continua de Avance TIC y e-Gobierno (SISTICGE).</t>
  </si>
  <si>
    <t>3.4.1.5.1 Cumplimiento Normativo de la OGTIC.</t>
  </si>
  <si>
    <t>3.4.1.6 Oficina sin papeles.</t>
  </si>
  <si>
    <t xml:space="preserve">3.4.1.6.1 Gestión de las TIC medioambientalmente responsable. </t>
  </si>
  <si>
    <t>88 %</t>
  </si>
  <si>
    <t xml:space="preserve">1. Elaborar el Plan de mantenimiento TIC 2025. </t>
  </si>
  <si>
    <t xml:space="preserve">A) Plan de mantenimiento. </t>
  </si>
  <si>
    <t xml:space="preserve">2. Ejecutar el Plan de mantenimiento. </t>
  </si>
  <si>
    <t>A) Cronograma de mantenimiento.</t>
  </si>
  <si>
    <t>3. Evaluar el Plan de mantenimiento TIC 2024.</t>
  </si>
  <si>
    <t>A) Informe de cumplimiento del Plan de Mantenimiento.</t>
  </si>
  <si>
    <t xml:space="preserve">1. Gestionar la adquisición, renovación y actualización de licencias. </t>
  </si>
  <si>
    <t>A) Evidencias de adquisiciones y/o renovaciones</t>
  </si>
  <si>
    <t>2. Gestionar la restructuración del centro de datos.</t>
  </si>
  <si>
    <t>A) Requisición y/o especificaciones técnicas.</t>
  </si>
  <si>
    <t xml:space="preserve">3. Realizar el requerimiento de compra de equipos tecnológicos incluyendo las especificaciones técnicas, para sustituir equipos obsoletos, fuera de servicio y/o para nuevos usuarios. </t>
  </si>
  <si>
    <t>A) Requisiciones y/o especificaciones técnicas.</t>
  </si>
  <si>
    <t xml:space="preserve">4. Realizar un levantamiento de las necesidades de equipamientos tecnológicos requeridos por las áreas. </t>
  </si>
  <si>
    <t>A) Formularios de levantamientos.</t>
  </si>
  <si>
    <t>1. Actualizar la documentación de la red de datos, servidores y plataforma de voz.</t>
  </si>
  <si>
    <t>2. Realizar el inventario de activo de la Infraestructura TIC.</t>
  </si>
  <si>
    <t xml:space="preserve">A) Listado de inventario de activos. </t>
  </si>
  <si>
    <t>A) Plan elaborado</t>
  </si>
  <si>
    <t>2. Hacer el levantamiento de información para realizar el informe de avance del Plan de Infraestructura Tecnológica.</t>
  </si>
  <si>
    <t>A) Informe realizado</t>
  </si>
  <si>
    <t>1. Elaborar diagnóstico de necesidades de automatización de sistema de información.</t>
  </si>
  <si>
    <t>A) Formularios levantados con las necesidades de automatización.</t>
  </si>
  <si>
    <t>1. Elaborar cronograma de los proyectos a desarrollar.</t>
  </si>
  <si>
    <t xml:space="preserve">A) Cronogramas de desarrollos de proyectos. </t>
  </si>
  <si>
    <t>1. Actualizar los sistemas internos.</t>
  </si>
  <si>
    <t xml:space="preserve">A) Informe de actualizaciones de sistemas internos. </t>
  </si>
  <si>
    <t>1. Brindar soporte técnico.</t>
  </si>
  <si>
    <t>A) Reporte de soporte técnico.</t>
  </si>
  <si>
    <t>1. Aplicar encuesta de servicios TIC.</t>
  </si>
  <si>
    <t xml:space="preserve">A) Informe de encuesta de servicios TIC. </t>
  </si>
  <si>
    <t>2. Elaborar plan de mejoras.</t>
  </si>
  <si>
    <t>A) Plan de mejora.</t>
  </si>
  <si>
    <t>1. Actualizar la matriz de riesgos TIC.</t>
  </si>
  <si>
    <t xml:space="preserve">A) Matriz de riesgos TIC. </t>
  </si>
  <si>
    <t>1. Revalidar los perfiles de usuarios.</t>
  </si>
  <si>
    <t>A) Informe de revalidación.</t>
  </si>
  <si>
    <t>1. Otorgar los accesos requeridos a la plataforma TIC.</t>
  </si>
  <si>
    <t>A) Informe de acceso  TICS.</t>
  </si>
  <si>
    <t xml:space="preserve">1. Realizar respaldo de la información digital. </t>
  </si>
  <si>
    <t>A) Formulario de registro de copias de respaldo.</t>
  </si>
  <si>
    <t xml:space="preserve">1. Recibir visita de los auditores de la OGTIC. </t>
  </si>
  <si>
    <t>A)Formulario actualizado.</t>
  </si>
  <si>
    <t>1. Solicitar a la OGTIC los insumos para la recertificación de la NORTIC A3 Norma sobre Publicación de Datos Abiertos del Gobierno Dominicano.</t>
  </si>
  <si>
    <t>A) Correo de solicitud de insumos  de la recertificación.</t>
  </si>
  <si>
    <t>2. Gestionar los insumos para la recertificación de la NORTIC A3 Norma sobre Publicación de Datos Abiertos del Gobierno Dominicano.</t>
  </si>
  <si>
    <t>1. Solicitar a la OGTIC los insumos para la recertificación de la NORTIC A6 Norma sobre el Desarrollo y Gestión del Software en el Estado Dominicano.</t>
  </si>
  <si>
    <t>2. Gestionar los insumos para la recertificación de la NORTIC A6 Norma sobre el Desarrollo y Gestión del Software en el Estado Dominicano.</t>
  </si>
  <si>
    <t>1. Gestionar la firma digital según solicitudes de las áreas.</t>
  </si>
  <si>
    <t>A) Comunicación emitida</t>
  </si>
  <si>
    <t>A) Muestra de evidencia de la firma implementada.                                                B) Plan de Oficina sin Papeles.</t>
  </si>
  <si>
    <t>Departamento de Tecnología de la Información</t>
  </si>
  <si>
    <t>Institucional /Proceso</t>
  </si>
  <si>
    <t>1.3.1.1 Fortalecida la toma de decisiones de la máxima autoridad y sus dependencias.</t>
  </si>
  <si>
    <t>1.3.1.1.1 Evaluación de la Presentación y promoción del marco jurídico de interés institucional.</t>
  </si>
  <si>
    <t>1.3.1.1.2 Presentación y promoción del marco jurídico de interés institucional.</t>
  </si>
  <si>
    <t>1.3.1.2 Asegurar el cumplimiento del marco legal dentro del Sistema de Contabilidad Gubernamental.</t>
  </si>
  <si>
    <t>1.3.1.2.2 Asesorías y presentación de procesos legalmente orientadas.</t>
  </si>
  <si>
    <t>1.Elaborar cronograma de cumplimiento legal.</t>
  </si>
  <si>
    <t>A) Cronograma de cumplimento legal.</t>
  </si>
  <si>
    <t>A) Correo electrónico de informe legal divulgado.</t>
  </si>
  <si>
    <t>A) Informe de auditorías de cumplimiento legal.</t>
  </si>
  <si>
    <t>6. Elaborar informes de auditorías de cumplimiento del Reglamento No.523-2009 de Relaciones Laborales en la Administración Pública.</t>
  </si>
  <si>
    <t>7. Dar seguimiento a los hallazgos de las auditorías de cumplimiento legal, en caso de que se requiera.</t>
  </si>
  <si>
    <t>3. Difundir la Ley No. 10-07 de la Contraloría General de la  República.</t>
  </si>
  <si>
    <t xml:space="preserve">
4. Difundir la Constitución de la República Dominicana.
</t>
  </si>
  <si>
    <t>1. Elaborar el capítulo 1, del Marco Legal del Estado de Recaudación e Inversión de las Rentas (ERIR).</t>
  </si>
  <si>
    <t>A) Capitulo 1 del Estado de Recaudación e Inversión de las Rentas (ERIR).</t>
  </si>
  <si>
    <t xml:space="preserve">1. Alimentar la Matriz de seguimiento de los  acuerdos  interinstitucionales. </t>
  </si>
  <si>
    <t xml:space="preserve">2. . Completar el formulario (FOR-Digecog-DJ-001).para Seguimiento y evaluación a los acuerdos
y/o convenios institucionales establecidos. </t>
  </si>
  <si>
    <t xml:space="preserve">1. Participar en la apertura de los procesos de compras y contrataciones de las ofertas técnicas (sobre A) y ofertas económicas (Sobre B).
</t>
  </si>
  <si>
    <t>A) Listado de participantes de los procesos de compras y contrataciones.</t>
  </si>
  <si>
    <t>2. Emitir dictamen jurídico de los procesos de compras, según requerimiento.</t>
  </si>
  <si>
    <t>3. Elaborar las actas de los procesos de compras.</t>
  </si>
  <si>
    <t>1. Elaborar contratos y adendas, notariados o renovados.</t>
  </si>
  <si>
    <t>A) Comunicación de remisión de contratos y adendas.</t>
  </si>
  <si>
    <t>A) Asesorías realizadas.</t>
  </si>
  <si>
    <t>A) Listado de participantes.
B) Fotos.
C) Informes del benchmarking.</t>
  </si>
  <si>
    <t xml:space="preserve">A) Certificación </t>
  </si>
  <si>
    <t>Departamento Jurídico</t>
  </si>
  <si>
    <t>2. Eje Estratégico: Transparencia y Rendición de Cuentas de las Finanzas Públicas</t>
  </si>
  <si>
    <t>2.3 Objetivo Estratégico:  Proporcionar mecanismos que permitan el acceso a la información pública, la participación ciudadana y la disponibilidad de datos abiertos</t>
  </si>
  <si>
    <t>2.3.1 Objetivo Operativo: Eficientizar la gestión de la información pública y la administración de los portales web, ofreciendo un servicio de calidad, conforme a los requerimientos y las normativas vigentes, para satisfacer las necesidades de los usuarios</t>
  </si>
  <si>
    <t>2.2.1.1 Identidad corporativa fortalecida en los grupos de interés de la DIGECOG.</t>
  </si>
  <si>
    <t>2.2.1.1.1  Diseñar e implementar un plan de comunicación para fortalecer relación con los grupos de interés.</t>
  </si>
  <si>
    <t xml:space="preserve">A) Correo electrónico.
B) publicaciones. </t>
  </si>
  <si>
    <t>4. Elaborar revista institucional.</t>
  </si>
  <si>
    <t>A) Revista elaborada.
B) Publicación revista portal web.
C) Revista Institucional impresa</t>
  </si>
  <si>
    <t>5. Elaborar boletín interno institucional.</t>
  </si>
  <si>
    <t>A) Boletín elaborado.
B) correo electrónico.</t>
  </si>
  <si>
    <t>A) Correo electrónico.
B) Documento corregido.</t>
  </si>
  <si>
    <t>A) Informe de resultados de la encuesta.
B) Plan de mejora.</t>
  </si>
  <si>
    <t xml:space="preserve">A) Formulario de solicitud de servicio. 
B) Correo electrónico. 
 C) Artes realizados. 
D) Informe de multimedia elaborado. </t>
  </si>
  <si>
    <t>1. Redactar y publicar notas de prensa en medios de comunicación.</t>
  </si>
  <si>
    <t>Departamento de Comunicaciones</t>
  </si>
  <si>
    <t>A) Plan de redes sociales
B) Planilla de contenido e informe de redes sociales.</t>
  </si>
  <si>
    <t xml:space="preserve">
A) Informe de redes sociales</t>
  </si>
  <si>
    <t>2.  Realizar media tour (entrevistas en los medios).</t>
  </si>
  <si>
    <t>3. Difundir información del acontecer institucional y contable a través del portal WEB y la Intranet.</t>
  </si>
  <si>
    <t>6. Elaborar informe multimedia.</t>
  </si>
  <si>
    <t>7. Realizar corrección de estilo de los documentos y materiales institucionales según solicitud.</t>
  </si>
  <si>
    <t>8. Realizar seguimiento al cumplimiento de la política y matriz de comunicación.</t>
  </si>
  <si>
    <t xml:space="preserve">9. Realizar medición de la efectividad de los canales de comunicación interna institucionales. </t>
  </si>
  <si>
    <t xml:space="preserve">A) Informe elaborado. </t>
  </si>
  <si>
    <t>A) Plan de mejora elaborado</t>
  </si>
  <si>
    <t>A) Contratación de empresa.
B) Cronograma de publicación</t>
  </si>
  <si>
    <t>C)Reporte de ejecución.</t>
  </si>
  <si>
    <t>A) Programa de responsabilidad social elaborado.</t>
  </si>
  <si>
    <t>A) Nota de prensa publicada en medio informativo.</t>
  </si>
  <si>
    <t>A) Video de entrevista.</t>
  </si>
  <si>
    <t>A) Sección noticas portal web e intranet.</t>
  </si>
  <si>
    <t>A) Matriz de verificación de cumplimiento.</t>
  </si>
  <si>
    <t xml:space="preserve">1.Elaborar plan de redes sociales.                                              </t>
  </si>
  <si>
    <t xml:space="preserve">2. Realizar reporte trimestral de crecimiento de redes sociales.                                                                                        </t>
  </si>
  <si>
    <t>A) Informe de responsabilidad social elaborado.</t>
  </si>
  <si>
    <t>2.3.1.1.1 Promoción Oficina de Acceso a la Información.</t>
  </si>
  <si>
    <t>2.3.1.1.2 Elaboración de informes estadísticos y de balance de gestión en materia de acceso a la información.</t>
  </si>
  <si>
    <t>Institucional/ Calidad/ Proceso</t>
  </si>
  <si>
    <t xml:space="preserve">2.3.2.1 Alto índice de cumplimiento a la ley 200-04 sobre acceso a la información.                      </t>
  </si>
  <si>
    <t>2.3.2.1.1 Aseguramiento del índice de cumplimiento de estándares de transparencia.</t>
  </si>
  <si>
    <t xml:space="preserve">2.3.2.2 Difundidas las informaciones pertinentes para la correcta orientación de los usuarios.             </t>
  </si>
  <si>
    <t>2.3.2.2.1 Sensibilizaciones y capacitaciones externas e internas sobre transparencia, ética y derecho a saber.</t>
  </si>
  <si>
    <t>2.3.2.3 Promover la cultura ética institucional alineado a la misión de la institución y sus valores.</t>
  </si>
  <si>
    <t>2.3.2.3.1 Sensibilizaciones y formación interna sobre valores contenidos en el Código de Ética Institucional.</t>
  </si>
  <si>
    <t xml:space="preserve">2.3.1.1 Elevado el nivel de satisfacción con los servicios de información.          </t>
  </si>
  <si>
    <t>1. Elaborar el contenido para el diseño de materiales promocionales de la oficina de acceso a la información y la comisión de ética.</t>
  </si>
  <si>
    <t>A) Materiales promocionales.</t>
  </si>
  <si>
    <t xml:space="preserve">2. Publicar a través de correos; infografías y  cápsulas informativas con el formato requerido para las informaciones que van a ser subidas a los portales. </t>
  </si>
  <si>
    <t>A) Material difundido.
B) Correos.</t>
  </si>
  <si>
    <t>3. Capacitar al personal sobre transparencia y estandarización de portal.</t>
  </si>
  <si>
    <t>A) Listado de participantes de la capacitación.</t>
  </si>
  <si>
    <t>4. Publicar en las redes sociales informaciones relativas a la transparencia y acceso a la información. </t>
  </si>
  <si>
    <t>5. Publicar video informativo sobre los servicios ofrecidos desde OAI.</t>
  </si>
  <si>
    <t>A) Videos publicados.</t>
  </si>
  <si>
    <t>6. Solicitar oportunamente a las áreas involucradas, las informaciones requeridas según los lineamientos de las normativas establecidas, para ser publicadas en los portales web.</t>
  </si>
  <si>
    <t>7. Fortalecer la dinámica de servicio entre recepción y OAI para instruir y guiar al solicitante a recibir la información adecuada.</t>
  </si>
  <si>
    <t>Oficina de Acceso a la Información</t>
  </si>
  <si>
    <t xml:space="preserve">1. Elaborar y publicar en el sub portal de transparencia, los informes estadísticos de la OAI. </t>
  </si>
  <si>
    <t>A) Printscreen del sub portal de transparencia.
B) Informes estadísticos.</t>
  </si>
  <si>
    <t>1. Canalizar y dar seguimiento a las quejas, denuncias, reclamaciones y sugerencias recibidas de los usuarios externos.</t>
  </si>
  <si>
    <t>A) Correos electrónicos.
B) Matriz de quejas, denuncias, reclamaciones y sugerencias.</t>
  </si>
  <si>
    <t>A) Informe realizado.
B) Correos electrónicos de remisión de informe estadísticos.</t>
  </si>
  <si>
    <t>3. Implementar planes de mejoras para el cierre de las brechas resultantes de la evaluación del servicio brindado.</t>
  </si>
  <si>
    <t>B) Matriz de implementación hallazgos de encuesta.</t>
  </si>
  <si>
    <t xml:space="preserve">A) Correos electrónicos.                                    </t>
  </si>
  <si>
    <t>A) Planilla de monitoreo.</t>
  </si>
  <si>
    <t>A) Relación de solicitudes de información.                                                                      B) Printscreen portal SAIP.</t>
  </si>
  <si>
    <t>1. Realizar actividad celebrando la semana de la ética y la integridad.</t>
  </si>
  <si>
    <t>A) Listado de participantes.
B) Fotos.
C) Comunicación remitida al centro educativo.</t>
  </si>
  <si>
    <t>6. Actualizar el diagnóstico interno/externo Institucional.</t>
  </si>
  <si>
    <t>5. Registrar modificaciones presupuestarias 2024.</t>
  </si>
  <si>
    <t>6. Realizar reporte mensual de  ejecución presupuestaria.</t>
  </si>
  <si>
    <t>7. Realizar informes trimestrales de  ejecución presupuestaria.</t>
  </si>
  <si>
    <t>3. Cantidad de requisiciones recibidas y despachadas oportunamente (Sección de almacén).</t>
  </si>
  <si>
    <t>1. Gestionar los insumos para la ejecución el Plan.</t>
  </si>
  <si>
    <t xml:space="preserve">3. Implementar la firma digital de acuerdo a los certificados emitidos por la OGTIC.  </t>
  </si>
  <si>
    <t>2.3.2.1.2 Administración del Portal Único de Solicitud de Acceso a la Información Pública (SAIP).</t>
  </si>
  <si>
    <t xml:space="preserve">5. Realizar  benchmarking y consultas públicas especializadas sobre adopción de las NICSP  y/o participación en sección de seminarios internacionales como Foros de Contadurías Gubernamentales de América Latina. </t>
  </si>
  <si>
    <t xml:space="preserve">6.Elaborar   procedimientos complementarios, conforme al Plan de Cuentas Contable y basado en NICSP. Así mismo los procedimientos que surjan de investigaciones.  </t>
  </si>
  <si>
    <t xml:space="preserve">1. Elaborar la Cuenta Ahorro Inversión Financiamiento del Gobierno Central de conformidad con las normativas.
</t>
  </si>
  <si>
    <t>2. Elaborar y remitir a las áreas involucradas un informe estadístico trimestral correspondiente a las quejas, denuncias, reclamaciones y sugerencias.</t>
  </si>
  <si>
    <t>1. Remitir oportunamente,  las informaciones requeridas según los lineamientos de las normativas establecidas, para ser publicadas en el sub portal de transparencia y el portal de datos abiertos.</t>
  </si>
  <si>
    <t xml:space="preserve">2. Dar seguimiento al nivel de cumplimiento de las informaciones que deben ser remitidas por las diferentes áreas para la actualización de los portales. </t>
  </si>
  <si>
    <t>3. Revisar y tramitar las solicitudes de información y dar seguimiento para la entrega de la respuesta oportuna a los usuarios.</t>
  </si>
  <si>
    <t>1. Remitir oportunamente, las informaciones requeridas por los ciudadanos en virtud de lo establecido en la Ley 200-04.</t>
  </si>
  <si>
    <t xml:space="preserve"> 2. Realizar una (1) conferencia sobre transparencia, acceso a la información, derecho a saber o gobierno abierto, en conmemoración al Día Nacional del Derecho a Saber, dirigida a los colaboradores de la institución.</t>
  </si>
  <si>
    <t>1. Realizar capacitación a los colaboradores de la Digecog sobre conocimientos de Oficina de Acceso a la Información.</t>
  </si>
  <si>
    <t>2. Realizar una (1) sensibilización a los servidores públicos de la DIGECOG, sobre la importancia de la ética y valores en la gestión pública, a partir de la comprensión de conceptos básicos y ejercicios de reflexión.</t>
  </si>
  <si>
    <t xml:space="preserve">3. Llevar a acabo una (1) actividad de capacitación sobre los temas, acoso laboral o mobbing y resolución de conflictos en el ambiente laboral, dirigidas a los colaboradores de la institución. </t>
  </si>
  <si>
    <t>1.3 Objetivo Estratégico: Adecuar el marco jurídico de la institución fortaleciendo el cumplimiento del Sistema de Contabilidad para la gobernanza, rendición de cuentas y transparencia.</t>
  </si>
  <si>
    <t>1.3.1 Objetivo Operativo: Asesorar y representar a todas las áreas de la institución en materia legal, así como elaborar oportunamente documentos legales que garanticen el cumplimiento de las normativas vinculadas al accionar institucional.</t>
  </si>
  <si>
    <t>1. Eje Estratégico: Reforma y modernización del Sistema de Contabilidad Gubernamental.</t>
  </si>
  <si>
    <t xml:space="preserve">1.2.1 Objetivo Operativo:  Asegurar que las informaciones económicas y financieras de las Instituciones del Sector Público dominicano, se encuentren de conformidad con el Sistema de Contabilidad Gubernamental.   </t>
  </si>
  <si>
    <t>2.2 Objetivo Estratégico:  Lograr un alto reconocimiento como institución rectora de la contabilidad gubernamental, socialmente responsable, que produce información fiable y oportuna, a fin de aumentar la visibilidad y credibilidad, a través de la rendición de cuentas y transparencia.</t>
  </si>
  <si>
    <t xml:space="preserve">2.2.1 Objetivo Operativo: Fortalecer la identidad corporativa que permita crear una imagen positiva como ente regulador para el buen manejo de las finanzas públicas. </t>
  </si>
  <si>
    <t>1.2 Objetivo Estratégico: Asegurar la aplicación de buenas prácticas contables en las instituciones del sector público, de forma sistemática y medible, para garantizar la transparencia  de las informaciones producidas por el sistema de contabilidad  gubernamental y la rendición de cuentas.</t>
  </si>
  <si>
    <t>1. Realizar una encuesta interna semestral, para medir el nivel de satisfacción de los servicios suplidos. (servicios generales-correspondencia).</t>
  </si>
  <si>
    <t>2. Gestionar la actualización del SIS para la solicitud de servicios de mensajería, reproducción y encuadernación de documentos.</t>
  </si>
  <si>
    <t>3. Realizar informe estadístico de documentos recibidos y tramitados, servicios de mensajería, reproducción y encuadernación de documentos, ejecutados.</t>
  </si>
  <si>
    <t xml:space="preserve">2. Elaborar informe de ejecución del Plan de gestión documental  y digitalización 2024. </t>
  </si>
  <si>
    <t xml:space="preserve">1. Asesorar y remitir los lineamientos de DIGEPRES en la elaboración de propuestas en la formulación del anteproyecto presupuestario 2025. </t>
  </si>
  <si>
    <t xml:space="preserve">2.Revisar propuestas de planificación vinculadas al plan de compras institucional 2025. </t>
  </si>
  <si>
    <t>4. Socializar presupuesto 2024.</t>
  </si>
  <si>
    <t>8. Remisión  trimestral y semestral del plan de compras por áreas.</t>
  </si>
  <si>
    <t xml:space="preserve"> 2.Socializar los  procedimiento de cumplimiento legal y Elaboración de Contratos y Adendas en el área jurídica. </t>
  </si>
  <si>
    <t>3. Elaborar informes de auditorías del cumplimiento de la Ley No. 340-06, sobre Compras y Contrataciones de Bienes, Servicios, Obras y Concesiones.</t>
  </si>
  <si>
    <t>4. Elaborar informes de auditorías de cumplimiento de la Ley No. 5-07, que crea el Sistema Integrado de Administración Financiera del Estado.</t>
  </si>
  <si>
    <t>5. Elaborar informes de auditorías de cumplimiento del Decreto No. 492-07, que instituye el Reglamento de Aplicación de la Ley orgánica de Presupuesto para el Sector Público.</t>
  </si>
  <si>
    <t>1. Difundir la Ley No. 340-06, sobre Compras y Contrataciones de Bienes, Servicios, Obras y Concesiones.</t>
  </si>
  <si>
    <t>2. Difundir la Ley No. 5-07, que Crea el Sistema Integrado de Administración Financiera del Estado.</t>
  </si>
  <si>
    <t>1. Asesorar a requerimiento de la Dirección General y de las demás áreas de la institución, sobre los actos y documentos que produzcan o tramiten las mismas.</t>
  </si>
  <si>
    <t>1. Dar cumplimiento al porcentaje de la ley 340-06 del 20% mínimo de compras destinado a las MiPymes.</t>
  </si>
  <si>
    <t xml:space="preserve">1. Implementación de un programa de  cumplimiento regulatorio y antisoborno. Conforme al procedimiento establecido en las normas ISO 37001 y 37301. </t>
  </si>
  <si>
    <t>2.  Desarrollar campaña publicitaria sobre identidad corporativa.</t>
  </si>
  <si>
    <t>3. Realizar reporte estadístico ejecución del cronograma.</t>
  </si>
  <si>
    <t xml:space="preserve"> 1. Elaborar programa de responsabilidad social.</t>
  </si>
  <si>
    <t>2. Realizar actividades de responsabilidad social de acuerdo al cronograma elaborado.</t>
  </si>
  <si>
    <t xml:space="preserve">3. Elaborar Informe sobre impacto actividades responsabilidad social.                                            </t>
  </si>
  <si>
    <t>4. Elaborar informe sobre perfil mediático gestionado.</t>
  </si>
  <si>
    <t>Recibir equipos de consultores para el proceso de Certificación ISO 37001 e ISO 37301</t>
  </si>
  <si>
    <t xml:space="preserve">A) Cronograma de trabajo </t>
  </si>
  <si>
    <t>3.4.1.1.3 Presentación de acuerdos interinstitucionales.</t>
  </si>
  <si>
    <t>Consolidado Por:</t>
  </si>
  <si>
    <t>Elvia Acosta
Directora de Análisis de la Información Financiera</t>
  </si>
  <si>
    <t>Wandy Hierro
Director Procesamiento Contable y Estados Financieros</t>
  </si>
  <si>
    <t>Magalis Garcia
Directora de Normas y Procedimientos</t>
  </si>
  <si>
    <t>Romulo Arias Moscat
Director General</t>
  </si>
  <si>
    <r>
      <rPr>
        <b/>
        <sz val="11"/>
        <rFont val="Calibri"/>
        <family val="2"/>
        <scheme val="minor"/>
      </rPr>
      <t xml:space="preserve">FII-DIGECOG-NP-001 
</t>
    </r>
    <r>
      <rPr>
        <sz val="11"/>
        <rFont val="Calibri"/>
        <family val="2"/>
        <scheme val="minor"/>
      </rPr>
      <t xml:space="preserve">Cantidad de compendio complementarios,  que fortalecen el marco normativo del sistema de contabilidad gubernamental, elaborado y/o actualizado.
</t>
    </r>
  </si>
  <si>
    <r>
      <rPr>
        <b/>
        <sz val="11"/>
        <rFont val="Calibri"/>
        <family val="2"/>
        <scheme val="minor"/>
      </rPr>
      <t>FII-DIGECOG-NP-002</t>
    </r>
    <r>
      <rPr>
        <sz val="11"/>
        <rFont val="Calibri"/>
        <family val="2"/>
        <scheme val="minor"/>
      </rPr>
      <t xml:space="preserve"> 
Cantidad Guía de Indicadores conforme al Compendio Normativo, 2023.</t>
    </r>
  </si>
  <si>
    <r>
      <rPr>
        <b/>
        <sz val="11"/>
        <rFont val="Calibri"/>
        <family val="2"/>
        <scheme val="minor"/>
      </rPr>
      <t>FIII-DIGECOG-NP-005</t>
    </r>
    <r>
      <rPr>
        <sz val="11"/>
        <rFont val="Calibri"/>
        <family val="2"/>
        <scheme val="minor"/>
      </rPr>
      <t xml:space="preserve"> 
Porcentaje de asistencias normativas solicitadas, atendidas satisfactoriamente. </t>
    </r>
  </si>
  <si>
    <r>
      <rPr>
        <b/>
        <sz val="11"/>
        <rFont val="Calibri"/>
        <family val="2"/>
        <scheme val="minor"/>
      </rPr>
      <t>FIII-DIGECOG-NP-006</t>
    </r>
    <r>
      <rPr>
        <sz val="11"/>
        <rFont val="Calibri"/>
        <family val="2"/>
        <scheme val="minor"/>
      </rPr>
      <t xml:space="preserve"> 
Cantidad de Orientación a centros educativos y gremiales, en materia del Sistema de Contabilidad Gubernamental.</t>
    </r>
  </si>
  <si>
    <r>
      <rPr>
        <b/>
        <sz val="11"/>
        <rFont val="Calibri"/>
        <family val="2"/>
        <scheme val="minor"/>
      </rPr>
      <t>FII-DIGECOG-PC-001</t>
    </r>
    <r>
      <rPr>
        <sz val="11"/>
        <rFont val="Calibri"/>
        <family val="2"/>
        <scheme val="minor"/>
      </rPr>
      <t xml:space="preserve"> Porcentaje de Unidades Ejecutoras del Gobierno Central con sus registros contables validados de Ingresos, Gastos y Financiamiento.</t>
    </r>
  </si>
  <si>
    <r>
      <rPr>
        <b/>
        <sz val="11"/>
        <rFont val="Calibri"/>
        <family val="2"/>
        <scheme val="minor"/>
      </rPr>
      <t>FII-DIGECOG-PC-002</t>
    </r>
    <r>
      <rPr>
        <sz val="11"/>
        <rFont val="Calibri"/>
        <family val="2"/>
        <scheme val="minor"/>
      </rPr>
      <t xml:space="preserve"> 
Porcentaje de Unidades Ejecutoras del Gobierno Central con sus registros contables validados de las cuentas y subcuentas bancarias en el Tesoro.</t>
    </r>
  </si>
  <si>
    <r>
      <rPr>
        <b/>
        <sz val="11"/>
        <rFont val="Calibri"/>
        <family val="2"/>
        <scheme val="minor"/>
      </rPr>
      <t xml:space="preserve">FII-DIGECOG-PC-003
</t>
    </r>
    <r>
      <rPr>
        <sz val="11"/>
        <rFont val="Calibri"/>
        <family val="2"/>
        <scheme val="minor"/>
      </rPr>
      <t>Porcentaje de Unidades Ejecutoras del Gobierno Central con sus bienes muebles, inmuebles e intangibles del período fiscal 2024, registrados en el Sistema de Bienes.</t>
    </r>
  </si>
  <si>
    <r>
      <rPr>
        <b/>
        <sz val="11"/>
        <rFont val="Calibri"/>
        <family val="2"/>
        <scheme val="minor"/>
      </rPr>
      <t>FII-DIGECOG-PC-004</t>
    </r>
    <r>
      <rPr>
        <sz val="11"/>
        <rFont val="Calibri"/>
        <family val="2"/>
        <scheme val="minor"/>
      </rPr>
      <t xml:space="preserve"> 
Porcentaje de Unidades Ejecutoras del Gobierno Central con sus saldos contables saneados.</t>
    </r>
  </si>
  <si>
    <r>
      <t>FII-DIGECOG-PC-005</t>
    </r>
    <r>
      <rPr>
        <sz val="11"/>
        <rFont val="Calibri"/>
        <family val="2"/>
        <scheme val="minor"/>
      </rPr>
      <t xml:space="preserve">
Porcentaje de instituciones descentralizadas y/o autónomas y seguridad social, con el registro de su Ejecución Presupuestaria y Contable en el SIGEF.</t>
    </r>
  </si>
  <si>
    <r>
      <t>A) Informe de seguimientos y asesorías realizadas a las instituciones</t>
    </r>
    <r>
      <rPr>
        <sz val="11"/>
        <color rgb="FFFF0000"/>
        <rFont val="Calibri"/>
        <family val="2"/>
        <scheme val="minor"/>
      </rPr>
      <t>.</t>
    </r>
    <r>
      <rPr>
        <sz val="11"/>
        <rFont val="Calibri"/>
        <family val="2"/>
        <scheme val="minor"/>
      </rPr>
      <t xml:space="preserve"> que incluya los hallazgos y sus soluciones.                                                                                                                                                                                                                                                                                                  B)  Listado de participantes. </t>
    </r>
  </si>
  <si>
    <r>
      <t>FII-DIGECOG-PC-006</t>
    </r>
    <r>
      <rPr>
        <sz val="11"/>
        <rFont val="Calibri"/>
        <family val="2"/>
        <scheme val="minor"/>
      </rPr>
      <t xml:space="preserve">
Porcentaje de Empresas Públicas No Financieras, con el registro de su Ejecución Presupuestaria en el SIGEF. </t>
    </r>
  </si>
  <si>
    <r>
      <t xml:space="preserve">FII-DIGECOG-PC-008
</t>
    </r>
    <r>
      <rPr>
        <sz val="11"/>
        <color rgb="FF000000"/>
        <rFont val="Calibri"/>
        <family val="2"/>
        <scheme val="minor"/>
      </rPr>
      <t>Porcentaje de Estados Financieros de las instituciones descentralizadas y/o autónomas, Seguridad Social, empresas públicas y municipalidades analizados.</t>
    </r>
  </si>
  <si>
    <r>
      <rPr>
        <b/>
        <sz val="11"/>
        <rFont val="Calibri"/>
        <family val="2"/>
        <scheme val="minor"/>
      </rPr>
      <t xml:space="preserve">FII-DIGECOG-PC-009 
</t>
    </r>
    <r>
      <rPr>
        <sz val="11"/>
        <rFont val="Calibri"/>
        <family val="2"/>
        <scheme val="minor"/>
      </rPr>
      <t>Porcentaje Instituciones del Gobierno Central con el Sistema de Contabilidad Gubernamental implementado.</t>
    </r>
  </si>
  <si>
    <r>
      <t>FII-DIGECOG-PC-010</t>
    </r>
    <r>
      <rPr>
        <sz val="11"/>
        <rFont val="Calibri"/>
        <family val="2"/>
        <scheme val="minor"/>
      </rPr>
      <t xml:space="preserve">
Porcentaje de Gobiernos Locales con el Sistema de Contabilidad Gubernamental implementado.</t>
    </r>
  </si>
  <si>
    <r>
      <rPr>
        <b/>
        <sz val="11"/>
        <rFont val="Calibri"/>
        <family val="2"/>
        <scheme val="minor"/>
      </rPr>
      <t>FII-DIGECOG-PC-011</t>
    </r>
    <r>
      <rPr>
        <sz val="11"/>
        <rFont val="Calibri"/>
        <family val="2"/>
        <scheme val="minor"/>
      </rPr>
      <t xml:space="preserve">
Área de Asistencia Técnica en el SCG, implementada.</t>
    </r>
  </si>
  <si>
    <r>
      <rPr>
        <b/>
        <sz val="11"/>
        <rFont val="Calibri"/>
        <family val="2"/>
        <scheme val="minor"/>
      </rPr>
      <t>FII-DIGECOG-PC-012</t>
    </r>
    <r>
      <rPr>
        <sz val="11"/>
        <rFont val="Calibri"/>
        <family val="2"/>
        <scheme val="minor"/>
      </rPr>
      <t xml:space="preserve"> 
Cantidad de Estados Financieros del Gobierno Central elaborados oportunamente.</t>
    </r>
  </si>
  <si>
    <r>
      <rPr>
        <b/>
        <sz val="11"/>
        <rFont val="Calibri"/>
        <family val="2"/>
        <scheme val="minor"/>
      </rPr>
      <t>FII-DIGECOG-PC-013</t>
    </r>
    <r>
      <rPr>
        <sz val="11"/>
        <rFont val="Calibri"/>
        <family val="2"/>
        <scheme val="minor"/>
      </rPr>
      <t xml:space="preserve">
Cantidad de Estados Financieros Consolidados del Sector Público No Financiero, Gobierno General, Gobiernos Locales y Empresas Públicas elaborados. </t>
    </r>
  </si>
  <si>
    <r>
      <t>A) Estado</t>
    </r>
    <r>
      <rPr>
        <sz val="11"/>
        <color rgb="FF548235"/>
        <rFont val="Calibri"/>
        <family val="2"/>
        <scheme val="minor"/>
      </rPr>
      <t>s</t>
    </r>
    <r>
      <rPr>
        <sz val="11"/>
        <rFont val="Calibri"/>
        <family val="2"/>
        <scheme val="minor"/>
      </rPr>
      <t xml:space="preserve"> financieros consolidados del Gobierno General.</t>
    </r>
  </si>
  <si>
    <r>
      <t xml:space="preserve"> A) Estado</t>
    </r>
    <r>
      <rPr>
        <sz val="11"/>
        <color rgb="FF548235"/>
        <rFont val="Calibri"/>
        <family val="2"/>
        <scheme val="minor"/>
      </rPr>
      <t xml:space="preserve">s </t>
    </r>
    <r>
      <rPr>
        <sz val="11"/>
        <color rgb="FF000000"/>
        <rFont val="Calibri"/>
        <family val="2"/>
        <scheme val="minor"/>
      </rPr>
      <t>financieros consolidados de los Gobiernos Locales.</t>
    </r>
  </si>
  <si>
    <r>
      <t>A) Estado</t>
    </r>
    <r>
      <rPr>
        <sz val="11"/>
        <color rgb="FF548235"/>
        <rFont val="Calibri"/>
        <family val="2"/>
        <scheme val="minor"/>
      </rPr>
      <t>s</t>
    </r>
    <r>
      <rPr>
        <sz val="11"/>
        <color rgb="FF000000"/>
        <rFont val="Calibri"/>
        <family val="2"/>
        <scheme val="minor"/>
      </rPr>
      <t xml:space="preserve"> financieros consolidados de las Empresas Públicas.</t>
    </r>
  </si>
  <si>
    <r>
      <t xml:space="preserve">FII-DIGECOG-PC-014 
</t>
    </r>
    <r>
      <rPr>
        <sz val="11"/>
        <rFont val="Calibri"/>
        <family val="2"/>
        <scheme val="minor"/>
      </rPr>
      <t>Cantidad de estados de ejecución presupuestaria elaborados oportunamente.</t>
    </r>
  </si>
  <si>
    <r>
      <rPr>
        <b/>
        <sz val="11"/>
        <rFont val="Calibri"/>
        <family val="2"/>
        <scheme val="minor"/>
      </rPr>
      <t>FII-DIGECOG-PC-015</t>
    </r>
    <r>
      <rPr>
        <sz val="11"/>
        <rFont val="Calibri"/>
        <family val="2"/>
        <scheme val="minor"/>
      </rPr>
      <t xml:space="preserve"> 
Cantidad de cuentas ahorro inversión financiamiento del Gobierno Central elaboradas oportunamente.</t>
    </r>
  </si>
  <si>
    <r>
      <rPr>
        <b/>
        <sz val="11"/>
        <rFont val="Calibri"/>
        <family val="2"/>
        <scheme val="minor"/>
      </rPr>
      <t xml:space="preserve">FII-DIGECOG-RH-001 
</t>
    </r>
    <r>
      <rPr>
        <sz val="11"/>
        <rFont val="Calibri"/>
        <family val="2"/>
        <scheme val="minor"/>
      </rPr>
      <t>Cantidad de concursos efectuados para ingresos en cargos de carrera administrativa, Cumpliendo con la política de género.</t>
    </r>
  </si>
  <si>
    <r>
      <t xml:space="preserve">FII-DIGECOG-RH-002  
</t>
    </r>
    <r>
      <rPr>
        <sz val="11"/>
        <color rgb="FF000000"/>
        <rFont val="Calibri"/>
        <family val="2"/>
        <scheme val="minor"/>
      </rPr>
      <t xml:space="preserve">Porcentaje de nombramientos emitidos acorde a las contrataciones realizadas. </t>
    </r>
  </si>
  <si>
    <r>
      <t>FII-DIGECOG-RH-003</t>
    </r>
    <r>
      <rPr>
        <sz val="11"/>
        <rFont val="Calibri"/>
        <family val="2"/>
        <scheme val="minor"/>
      </rPr>
      <t xml:space="preserve"> 
Cantidad de matriz de planificación de las necesidades de personal remitidas al Ministerio de Administración Pública (MAP) en el plazo establecido.</t>
    </r>
  </si>
  <si>
    <r>
      <t>3.1.1.2  Beneficios e incentivos otorgados al personal.</t>
    </r>
    <r>
      <rPr>
        <sz val="11"/>
        <color rgb="FFFF0000"/>
        <rFont val="Calibri"/>
        <family val="2"/>
        <scheme val="minor"/>
      </rPr>
      <t xml:space="preserve">
</t>
    </r>
  </si>
  <si>
    <r>
      <rPr>
        <b/>
        <sz val="11"/>
        <rFont val="Calibri"/>
        <family val="2"/>
        <scheme val="minor"/>
      </rPr>
      <t xml:space="preserve">FII-DIGECOG-RH-004 
</t>
    </r>
    <r>
      <rPr>
        <sz val="11"/>
        <rFont val="Calibri"/>
        <family val="2"/>
        <scheme val="minor"/>
      </rPr>
      <t>Porcentaje de personal beneficiado con incentivos, según la ley de función pública.</t>
    </r>
  </si>
  <si>
    <r>
      <rPr>
        <b/>
        <sz val="11"/>
        <rFont val="Calibri"/>
        <family val="2"/>
        <scheme val="minor"/>
      </rPr>
      <t xml:space="preserve">FII-DIGECOG-RH-013
</t>
    </r>
    <r>
      <rPr>
        <sz val="11"/>
        <rFont val="Calibri"/>
        <family val="2"/>
        <scheme val="minor"/>
      </rPr>
      <t>Cantidad de actividades de promoción y prevención en la salud efectuadas, procurando la igualdad de género.</t>
    </r>
  </si>
  <si>
    <r>
      <rPr>
        <b/>
        <sz val="11"/>
        <rFont val="Calibri"/>
        <family val="2"/>
        <scheme val="minor"/>
      </rPr>
      <t xml:space="preserve">FII-DIGECOG-RH-015
</t>
    </r>
    <r>
      <rPr>
        <sz val="11"/>
        <rFont val="Calibri"/>
        <family val="2"/>
        <scheme val="minor"/>
      </rPr>
      <t xml:space="preserve">Porcentaje de indicadores de gestión actualizados. </t>
    </r>
  </si>
  <si>
    <r>
      <t xml:space="preserve">1. Elaborar informe semestral </t>
    </r>
    <r>
      <rPr>
        <sz val="11"/>
        <color theme="2" tint="-0.89999084444715716"/>
        <rFont val="Calibri"/>
        <family val="2"/>
        <scheme val="minor"/>
      </rPr>
      <t>2024.</t>
    </r>
  </si>
  <si>
    <r>
      <t>2. Elaborar la memoria de rendición de cuentas</t>
    </r>
    <r>
      <rPr>
        <sz val="11"/>
        <color theme="2" tint="-0.89999084444715716"/>
        <rFont val="Calibri"/>
        <family val="2"/>
        <scheme val="minor"/>
      </rPr>
      <t xml:space="preserve"> 2024.</t>
    </r>
  </si>
  <si>
    <r>
      <rPr>
        <b/>
        <sz val="11"/>
        <rFont val="Calibri"/>
        <family val="2"/>
        <scheme val="minor"/>
      </rPr>
      <t>FII-DIGECOG-PD-004</t>
    </r>
    <r>
      <rPr>
        <sz val="11"/>
        <rFont val="Calibri"/>
        <family val="2"/>
        <scheme val="minor"/>
      </rPr>
      <t xml:space="preserve">
Cantidad de proyectos estratégicos gestionados por la Oficina de Cooperación Internacional.</t>
    </r>
  </si>
  <si>
    <r>
      <t>3.2.2.1.1</t>
    </r>
    <r>
      <rPr>
        <sz val="11"/>
        <rFont val="Calibri"/>
        <family val="2"/>
        <scheme val="minor"/>
      </rPr>
      <t xml:space="preserve"> Evaluación del funcionamiento de la organización a través de auditorías, revisiones y  seguimientos </t>
    </r>
    <r>
      <rPr>
        <sz val="11"/>
        <color rgb="FF000000"/>
        <rFont val="Calibri"/>
        <family val="2"/>
        <scheme val="minor"/>
      </rPr>
      <t>sistemá</t>
    </r>
    <r>
      <rPr>
        <sz val="11"/>
        <rFont val="Calibri"/>
        <family val="2"/>
        <scheme val="minor"/>
      </rPr>
      <t>ticos a la solución de los hallazgos.</t>
    </r>
  </si>
  <si>
    <r>
      <rPr>
        <b/>
        <sz val="11"/>
        <color rgb="FF000000"/>
        <rFont val="Calibri"/>
        <family val="2"/>
        <scheme val="minor"/>
      </rPr>
      <t>FII-DIGECOG-PD-006</t>
    </r>
    <r>
      <rPr>
        <sz val="11"/>
        <color rgb="FF000000"/>
        <rFont val="Calibri"/>
        <family val="2"/>
        <scheme val="minor"/>
      </rPr>
      <t xml:space="preserve">
Porcentaje de cumplimiento del programa de auditorías interna.</t>
    </r>
  </si>
  <si>
    <r>
      <rPr>
        <b/>
        <sz val="11"/>
        <color rgb="FF000000"/>
        <rFont val="Calibri"/>
        <family val="2"/>
        <scheme val="minor"/>
      </rPr>
      <t>FII-DIGECOG-PD-007</t>
    </r>
    <r>
      <rPr>
        <sz val="11"/>
        <color rgb="FF000000"/>
        <rFont val="Calibri"/>
        <family val="2"/>
        <scheme val="minor"/>
      </rPr>
      <t xml:space="preserve">
Porcentaje de cumplimiento de los acuerdos de revisión por la dirección.</t>
    </r>
  </si>
  <si>
    <r>
      <rPr>
        <b/>
        <sz val="11"/>
        <color rgb="FF000000"/>
        <rFont val="Calibri"/>
        <family val="2"/>
        <scheme val="minor"/>
      </rPr>
      <t>FII-DIGECOG-PD-008</t>
    </r>
    <r>
      <rPr>
        <sz val="11"/>
        <color rgb="FF000000"/>
        <rFont val="Calibri"/>
        <family val="2"/>
        <scheme val="minor"/>
      </rPr>
      <t xml:space="preserve"> 
Porcentaje de no conformidades solucionadas en tiempo oportuno.</t>
    </r>
  </si>
  <si>
    <r>
      <rPr>
        <b/>
        <sz val="11"/>
        <color rgb="FF000000"/>
        <rFont val="Calibri"/>
        <family val="2"/>
        <scheme val="minor"/>
      </rPr>
      <t xml:space="preserve">FII-DIGECOG-PD-012
</t>
    </r>
    <r>
      <rPr>
        <sz val="11"/>
        <color rgb="FF000000"/>
        <rFont val="Calibri"/>
        <family val="2"/>
        <scheme val="minor"/>
      </rPr>
      <t xml:space="preserve">porcentaje de cumplimiento de indicadores  de calidad y procesos. </t>
    </r>
  </si>
  <si>
    <r>
      <t xml:space="preserve">FII-DIGECOG-PD-013
</t>
    </r>
    <r>
      <rPr>
        <sz val="11"/>
        <rFont val="Calibri"/>
        <family val="2"/>
        <scheme val="minor"/>
      </rPr>
      <t>Nivel satisfacción de usuarios externos identificado y analizado por género..</t>
    </r>
  </si>
  <si>
    <r>
      <t xml:space="preserve">FII-DIGECOG-PD-014
</t>
    </r>
    <r>
      <rPr>
        <sz val="11"/>
        <color theme="2" tint="-0.89999084444715716"/>
        <rFont val="Calibri"/>
        <family val="2"/>
        <scheme val="minor"/>
      </rPr>
      <t xml:space="preserve">Porcentaje de satisfacción de los grupos de interés, identificado y analizado por género.
</t>
    </r>
  </si>
  <si>
    <r>
      <rPr>
        <b/>
        <sz val="11"/>
        <rFont val="Calibri"/>
        <family val="2"/>
        <scheme val="minor"/>
      </rPr>
      <t xml:space="preserve">FII-DIGECOG-AF-001 </t>
    </r>
    <r>
      <rPr>
        <sz val="11"/>
        <rFont val="Calibri"/>
        <family val="2"/>
        <scheme val="minor"/>
      </rPr>
      <t xml:space="preserve"> Porcentaje de satisfacción del personal interno con la calidad de los servicios brindados por el Departamento Administrativo Financiero. Identificado por género.</t>
    </r>
  </si>
  <si>
    <r>
      <t xml:space="preserve">2. Elaborar plan de mejora para los servicios generales y de correspondencia donde el nivel de satisfacción alcanzado se encuentre por </t>
    </r>
    <r>
      <rPr>
        <sz val="11"/>
        <rFont val="Calibri"/>
        <family val="2"/>
        <scheme val="minor"/>
      </rPr>
      <t>debajo de 80%.</t>
    </r>
  </si>
  <si>
    <r>
      <t xml:space="preserve">1. </t>
    </r>
    <r>
      <rPr>
        <sz val="11"/>
        <rFont val="Calibri"/>
        <family val="2"/>
        <scheme val="minor"/>
      </rPr>
      <t>Evaluar mensualmente los</t>
    </r>
    <r>
      <rPr>
        <sz val="11"/>
        <color rgb="FF000000"/>
        <rFont val="Calibri"/>
        <family val="2"/>
        <scheme val="minor"/>
      </rPr>
      <t xml:space="preserve"> servicios de mensajería ofrecidos por cada uno de los colaboradores del área de correspondencia a través del SIS. </t>
    </r>
  </si>
  <si>
    <r>
      <rPr>
        <b/>
        <sz val="11"/>
        <rFont val="Calibri"/>
        <family val="2"/>
        <scheme val="minor"/>
      </rPr>
      <t xml:space="preserve">FII-DIGECOG-TI-005
</t>
    </r>
    <r>
      <rPr>
        <sz val="11"/>
        <rFont val="Calibri"/>
        <family val="2"/>
        <scheme val="minor"/>
      </rPr>
      <t>Cantidad de diagnóstico de las necesidades de automatización de sistema de información interna.</t>
    </r>
  </si>
  <si>
    <r>
      <rPr>
        <b/>
        <sz val="11"/>
        <rFont val="Calibri"/>
        <family val="2"/>
        <scheme val="minor"/>
      </rPr>
      <t>FII-DIGECOG-TI-006</t>
    </r>
    <r>
      <rPr>
        <sz val="11"/>
        <rFont val="Calibri"/>
        <family val="2"/>
        <scheme val="minor"/>
      </rPr>
      <t xml:space="preserve"> 
Porcentaje de cumplimento del cronograma de desarrollo de sistemas de información para la automatización de los procesos internos.</t>
    </r>
  </si>
  <si>
    <r>
      <rPr>
        <b/>
        <sz val="11"/>
        <rFont val="Calibri"/>
        <family val="2"/>
        <scheme val="minor"/>
      </rPr>
      <t xml:space="preserve">FII-DIGECOG-TI-007 </t>
    </r>
    <r>
      <rPr>
        <sz val="11"/>
        <rFont val="Calibri"/>
        <family val="2"/>
        <scheme val="minor"/>
      </rPr>
      <t>Porcentaje de actualizaciones de los sistemas internos.</t>
    </r>
  </si>
  <si>
    <r>
      <t>5. Elaborar Informe de medición del nivel de eficacia y el nivel de cumplimiento al acuerdo interinstitucional entre la Dirección General de Contabilidad Gubernamental (</t>
    </r>
    <r>
      <rPr>
        <b/>
        <sz val="11"/>
        <rFont val="Calibri"/>
        <family val="2"/>
        <scheme val="minor"/>
      </rPr>
      <t>Digecog</t>
    </r>
    <r>
      <rPr>
        <sz val="11"/>
        <rFont val="Calibri"/>
        <family val="2"/>
        <scheme val="minor"/>
      </rPr>
      <t xml:space="preserve">) y El Ministerio de la Presidencia, </t>
    </r>
    <r>
      <rPr>
        <b/>
        <sz val="11"/>
        <rFont val="Calibri"/>
        <family val="2"/>
        <scheme val="minor"/>
      </rPr>
      <t>(Minpre).</t>
    </r>
    <r>
      <rPr>
        <sz val="11"/>
        <rFont val="Calibri"/>
        <family val="2"/>
        <scheme val="minor"/>
      </rPr>
      <t xml:space="preserve">                            </t>
    </r>
  </si>
  <si>
    <r>
      <t>6. Elaborar Informe de medición del nivel de eficacia y el nivel de cumplimiento al contrato de aseguramiento, planes complementarios, condiciones generales,  modalidad colectivo, entre: La Dirección General de Contabilidad Gubernamental (</t>
    </r>
    <r>
      <rPr>
        <b/>
        <sz val="11"/>
        <rFont val="Calibri"/>
        <family val="2"/>
        <scheme val="minor"/>
      </rPr>
      <t>Digecog</t>
    </r>
    <r>
      <rPr>
        <sz val="11"/>
        <rFont val="Calibri"/>
        <family val="2"/>
        <scheme val="minor"/>
      </rPr>
      <t>) y El Servicio Nacional de Protección Ambiental, (</t>
    </r>
    <r>
      <rPr>
        <b/>
        <sz val="11"/>
        <rFont val="Calibri"/>
        <family val="2"/>
        <scheme val="minor"/>
      </rPr>
      <t>SENPA</t>
    </r>
    <r>
      <rPr>
        <sz val="11"/>
        <rFont val="Calibri"/>
        <family val="2"/>
        <scheme val="minor"/>
      </rPr>
      <t>).</t>
    </r>
  </si>
  <si>
    <r>
      <t xml:space="preserve">7. Elaborar Informe de medición del nivel de eficacia y el nivel de cumplimiento al acuerdo de cooperación interinstitucional, entre la Dirección General de Contabilidad Gubernamental </t>
    </r>
    <r>
      <rPr>
        <b/>
        <sz val="11"/>
        <rFont val="Calibri"/>
        <family val="2"/>
        <scheme val="minor"/>
      </rPr>
      <t>(Digecog</t>
    </r>
    <r>
      <rPr>
        <sz val="11"/>
        <rFont val="Calibri"/>
        <family val="2"/>
        <scheme val="minor"/>
      </rPr>
      <t>) y La Contraloría General de la República, (</t>
    </r>
    <r>
      <rPr>
        <b/>
        <sz val="11"/>
        <rFont val="Calibri"/>
        <family val="2"/>
        <scheme val="minor"/>
      </rPr>
      <t>CGR</t>
    </r>
    <r>
      <rPr>
        <sz val="11"/>
        <rFont val="Calibri"/>
        <family val="2"/>
        <scheme val="minor"/>
      </rPr>
      <t>).</t>
    </r>
  </si>
  <si>
    <r>
      <t>8. Elaborar Informe de medición del nivel de eficacia y el nivel de cumplimiento al acuerdo de cooperación interinstitucional, entre (</t>
    </r>
    <r>
      <rPr>
        <b/>
        <sz val="11"/>
        <rFont val="Calibri"/>
        <family val="2"/>
        <scheme val="minor"/>
      </rPr>
      <t>GREEN LOVE, S.R.L</t>
    </r>
    <r>
      <rPr>
        <sz val="11"/>
        <rFont val="Calibri"/>
        <family val="2"/>
        <scheme val="minor"/>
      </rPr>
      <t xml:space="preserve">), Compañía Privada y La Dirección General de Contabilidad Gubernamental, </t>
    </r>
    <r>
      <rPr>
        <b/>
        <sz val="11"/>
        <rFont val="Calibri"/>
        <family val="2"/>
        <scheme val="minor"/>
      </rPr>
      <t>(Digecog).</t>
    </r>
  </si>
  <si>
    <r>
      <rPr>
        <b/>
        <sz val="11"/>
        <rFont val="Calibri"/>
        <family val="2"/>
        <scheme val="minor"/>
      </rPr>
      <t>FII-DIGECOG-DC-004</t>
    </r>
    <r>
      <rPr>
        <sz val="11"/>
        <rFont val="Calibri"/>
        <family val="2"/>
        <scheme val="minor"/>
      </rPr>
      <t xml:space="preserve"> Cantidad de campaña de comunicación digital realizada.</t>
    </r>
  </si>
  <si>
    <r>
      <rPr>
        <b/>
        <sz val="11"/>
        <rFont val="Calibri"/>
        <family val="2"/>
        <scheme val="minor"/>
      </rPr>
      <t>FII-DIGECOG-DC-005</t>
    </r>
    <r>
      <rPr>
        <sz val="11"/>
        <rFont val="Calibri"/>
        <family val="2"/>
        <scheme val="minor"/>
      </rPr>
      <t xml:space="preserve"> Cantidad de gestión sobre notoriedad e imagen institucional.</t>
    </r>
  </si>
  <si>
    <r>
      <rPr>
        <b/>
        <sz val="11"/>
        <rFont val="Calibri"/>
        <family val="2"/>
        <scheme val="minor"/>
      </rPr>
      <t>FII-DIGECOG-OAI-001</t>
    </r>
    <r>
      <rPr>
        <sz val="11"/>
        <rFont val="Calibri"/>
        <family val="2"/>
        <scheme val="minor"/>
      </rPr>
      <t xml:space="preserve">  
Cantidad de publicaciones de promoción de la OAI realizadas.</t>
    </r>
  </si>
  <si>
    <r>
      <rPr>
        <b/>
        <sz val="11"/>
        <rFont val="Calibri"/>
        <family val="2"/>
        <scheme val="minor"/>
      </rPr>
      <t xml:space="preserve">FII-DIGECOG-OAI-002
</t>
    </r>
    <r>
      <rPr>
        <sz val="11"/>
        <rFont val="Calibri"/>
        <family val="2"/>
        <scheme val="minor"/>
      </rPr>
      <t>Cantidad de informes estadísticos y de balance de gestión elaborados.</t>
    </r>
  </si>
  <si>
    <r>
      <rPr>
        <b/>
        <sz val="11"/>
        <rFont val="Calibri"/>
        <family val="2"/>
        <scheme val="minor"/>
      </rPr>
      <t xml:space="preserve">FII-DIGECOG-OAI-003
</t>
    </r>
    <r>
      <rPr>
        <sz val="11"/>
        <rFont val="Calibri"/>
        <family val="2"/>
        <scheme val="minor"/>
      </rPr>
      <t>Porciento de quejas, denuncias, reclamaciones y sugerencias recibidas y tramitadas de forma oportuna.</t>
    </r>
  </si>
  <si>
    <r>
      <rPr>
        <b/>
        <sz val="11"/>
        <rFont val="Calibri"/>
        <family val="2"/>
        <scheme val="minor"/>
      </rPr>
      <t xml:space="preserve">FII-DIGECOG-OAI-004
</t>
    </r>
    <r>
      <rPr>
        <sz val="11"/>
        <rFont val="Calibri"/>
        <family val="2"/>
        <scheme val="minor"/>
      </rPr>
      <t>Porciento de satisfacción con el servicio de la OAI brindado.</t>
    </r>
  </si>
  <si>
    <r>
      <rPr>
        <b/>
        <sz val="11"/>
        <rFont val="Calibri"/>
        <family val="2"/>
        <scheme val="minor"/>
      </rPr>
      <t xml:space="preserve">FII-DIGECOG-OAI-005
</t>
    </r>
    <r>
      <rPr>
        <sz val="11"/>
        <rFont val="Calibri"/>
        <family val="2"/>
        <scheme val="minor"/>
      </rPr>
      <t xml:space="preserve">Índice de cumplimiento de estándares de transparencia institucional.
</t>
    </r>
  </si>
  <si>
    <r>
      <rPr>
        <b/>
        <sz val="11"/>
        <rFont val="Calibri"/>
        <family val="2"/>
        <scheme val="minor"/>
      </rPr>
      <t>FII-DIGECOG-OAI-006</t>
    </r>
    <r>
      <rPr>
        <sz val="11"/>
        <rFont val="Calibri"/>
        <family val="2"/>
        <scheme val="minor"/>
      </rPr>
      <t xml:space="preserve"> 
Porcentaje de solicitudes de información respondidas satisfactoria y oportunamente a través del SAIP.
</t>
    </r>
  </si>
  <si>
    <r>
      <rPr>
        <b/>
        <sz val="11"/>
        <rFont val="Calibri"/>
        <family val="2"/>
        <scheme val="minor"/>
      </rPr>
      <t>FII-DIGECOG-OAI-007</t>
    </r>
    <r>
      <rPr>
        <sz val="11"/>
        <rFont val="Calibri"/>
        <family val="2"/>
        <scheme val="minor"/>
      </rPr>
      <t xml:space="preserve"> 
Cantidad de colaboradores sensibilizados sobre libre acceso a la información y derecho a saber.</t>
    </r>
  </si>
  <si>
    <t>Anstron Escaño Colón
Encargado Depto. Recursos Humanos</t>
  </si>
  <si>
    <t>Alexandra Merán
Encargada División de Planes programas y Proyectos</t>
  </si>
  <si>
    <t>Pedro Madrigal
Encargado Depto. Jurídico</t>
  </si>
  <si>
    <t>Yocaren Nivar
Encargada Depto. Tecnologías de la Información y Comunicación</t>
  </si>
  <si>
    <t>Caonabo Antonio
Encargado Depto. Administrativo Financiero</t>
  </si>
  <si>
    <t>Anabel De la Rosa
Encargada Depto. Comunicación</t>
  </si>
  <si>
    <t>Vicyi Ogando
Responsable Oficina de Acceso a la Información</t>
  </si>
  <si>
    <t>A) Lista de participantes 
B) Fotos</t>
  </si>
  <si>
    <t>2. Gestionar y realizar benchmarking, sobre temas legales.</t>
  </si>
  <si>
    <t xml:space="preserve">3. Elaborar el plan de mejora y cierre de brechas sobre el benchmarking.
</t>
  </si>
  <si>
    <t>1. Participar en la semana económica Banco Central.</t>
  </si>
  <si>
    <t>2. Participar en el congreso contabilidad UASD.</t>
  </si>
  <si>
    <t xml:space="preserve">A)Correo electrónico  
B) Fotos    
C) Nota de prensa </t>
  </si>
  <si>
    <t xml:space="preserve">A)Correo electrónico  
B) Fotos
C) Nota de prensa </t>
  </si>
  <si>
    <t>A) Cronograma elaborado                                           B) Correo electrónico                                      C) Carta
D) Nota de prensa
E) Foto</t>
  </si>
  <si>
    <t xml:space="preserve">A) Informe de avance de cumplimiento. 
B) Tablero actualizados.                                        </t>
  </si>
  <si>
    <t>1.2..2.1 Evaluadas las instituciones del Sector Público no financiero en el cumplimiento de las normativas contables  e indicadores del sistema Sisacnoc.</t>
  </si>
  <si>
    <t>1.2.2.1.1 Actualización y mejora del Sistema de Análisis del Cumplimiento de la Normativas Contables (Sisacnoc).</t>
  </si>
  <si>
    <r>
      <t xml:space="preserve">FII-DIGECOG-AI-002
</t>
    </r>
    <r>
      <rPr>
        <sz val="11"/>
        <rFont val="Calibri"/>
        <family val="2"/>
        <scheme val="minor"/>
      </rPr>
      <t>Cantidad de Estados de Recaudación e Inversión de las Rentas elaborados oportunamente.</t>
    </r>
  </si>
  <si>
    <r>
      <t xml:space="preserve">FII-DIGECOG-AI-03
</t>
    </r>
    <r>
      <rPr>
        <sz val="11"/>
        <rFont val="Calibri"/>
        <family val="2"/>
        <scheme val="minor"/>
      </rPr>
      <t>Cantidad de informes económico-financieros orientados a fortalecer el Sistema de Contabilidad Gubernamental y la rendición de cuentas. (RUTA)</t>
    </r>
  </si>
  <si>
    <r>
      <t>FII-DIGECOG-AI-004 C</t>
    </r>
    <r>
      <rPr>
        <sz val="11"/>
        <color theme="3" tint="-0.249977111117893"/>
        <rFont val="Calibri"/>
        <family val="2"/>
        <scheme val="minor"/>
      </rPr>
      <t>antidad de informaciones estadísticas, con datos económicos y patrimoniales, elaborados y presentados en tiempo  oportuno, acorde a los  requisitos de calidad establecidos.</t>
    </r>
  </si>
  <si>
    <r>
      <t xml:space="preserve">FII-DIGECOG-AI-005
</t>
    </r>
    <r>
      <rPr>
        <sz val="11"/>
        <rFont val="Calibri"/>
        <family val="2"/>
        <scheme val="minor"/>
      </rPr>
      <t xml:space="preserve">Cantidad de Concursos e Investigación sobre temas Contables realizados. </t>
    </r>
  </si>
  <si>
    <t>A) Planificación de necesidades de recursos humanos.</t>
  </si>
  <si>
    <t>A) Correo electrónico de finalización del proceso de precalificación.</t>
  </si>
  <si>
    <t>A) Plan de mejora en coordinación contable</t>
  </si>
  <si>
    <t>A) Informe de seguimiento de la ejecución del plan de mejoras en las instituciones del Gobierno Central.</t>
  </si>
  <si>
    <t>A) Informe final de implementación 2024.</t>
  </si>
  <si>
    <t>A) Borradores de Procedimientos del área y formularios.</t>
  </si>
  <si>
    <t>A) Informes reporte de absentismo, tardanzas e Índice de Rotación de Personal.</t>
  </si>
  <si>
    <t>A) Correo de solicitud  programación de vacaciones a las áreas.
B) Matriz de programación de vacaciones 2024.</t>
  </si>
  <si>
    <t>A) Formulario de Evaluación de Entrenamiento Cruzado, y de asignación.</t>
  </si>
  <si>
    <t>A) Plan de acción producto de las encuestas.</t>
  </si>
  <si>
    <t xml:space="preserve">A)Matriz de mantenimientos realizados. </t>
  </si>
  <si>
    <t>A) Informe mensual de evaluación de mayordomía.</t>
  </si>
  <si>
    <t>A) Informe de nivel de cumplimiento a los servicios solicitados.</t>
  </si>
  <si>
    <t>A)  Informe de cumplimiento del cronograma del Plan de Mantenimiento de la Planta Física, Vehículos, Equipos y Servicios de Mayordomía 2024.</t>
  </si>
  <si>
    <t xml:space="preserve">A) Informe de ejecución del Plan de Gestión Documental  y digitalización 2023. 
B) Relación de expedientes depurados.
C) Relación de expedientes digitalizados
</t>
  </si>
  <si>
    <t xml:space="preserve">A) Cronograma de transferencia documental elaborado y remitido a todas las áreas de la institución. 
B) Formulario de transferencia documental recibidos de los diferentes archivos de gestión. </t>
  </si>
  <si>
    <t xml:space="preserve">A) Tratamiento archivístico realizado. </t>
  </si>
  <si>
    <t>A) Informe de documentos digitalizados.       
B) Base de datos 2015-2016</t>
  </si>
  <si>
    <t>A) Plan de compras elaborado y socializado.</t>
  </si>
  <si>
    <t>A) Anteproyecto del presupuesto realizado.</t>
  </si>
  <si>
    <t>A) Listado de participantes</t>
  </si>
  <si>
    <t>A) Reporte de modificación solicitada y aprobada</t>
  </si>
  <si>
    <t>A) Reporte realizado.</t>
  </si>
  <si>
    <t>A) E-mail enviado</t>
  </si>
  <si>
    <t xml:space="preserve">A) Reporte de compras elaborado. </t>
  </si>
  <si>
    <t>A) Reporte del PACC elaborado.</t>
  </si>
  <si>
    <t xml:space="preserve">A) Reporte mensual de almacén  </t>
  </si>
  <si>
    <t xml:space="preserve">A) Relación trimestral de proveedores evaluados
A) Formularios de evaluación de bienes y servicios. </t>
  </si>
  <si>
    <t>A) Correo de socialización remitido
B) Lista de firmas de recepción de correo</t>
  </si>
  <si>
    <t>A) Informes cargados.</t>
  </si>
  <si>
    <t>A) Remisión reportes financieros al sub-portal de transparencia.</t>
  </si>
  <si>
    <t>1.2  Objetivo Estratégico: Asegurar la aplicación de buenas prácticas contables en las instituciones del Sector Público, de forma sistemática y medible, para garantizar la transparencia de las informaciones producidas por el SCG y la rendición de cuentas.</t>
  </si>
  <si>
    <t>1.2.2 Objetivo Operativo: Analizar y evaluar los indicadores que miden el cumplimiento de las normativas contables por las  instituciones del Sector Público dominicano.</t>
  </si>
  <si>
    <t>1. Coordinar y revisar la actualización de las matrices de riesgos y oportunidades.</t>
  </si>
  <si>
    <t>A) Código QR en recepción 
B) Brouchure</t>
  </si>
  <si>
    <r>
      <t>7. Actualizar el análisis FODA y PESTEL institucional (político, económico, social, tecnológico, ecológico y legal)</t>
    </r>
    <r>
      <rPr>
        <sz val="11"/>
        <color rgb="FF000000"/>
        <rFont val="Calibri"/>
        <family val="2"/>
        <scheme val="minor"/>
      </rPr>
      <t>.</t>
    </r>
  </si>
  <si>
    <t xml:space="preserve">4. Realizar  entrenamientos  a las distintas Instituciones  descentralizadas y/o autónomas y seguridad social sobre el adecuado registro contable, de acuerdo a las normativas vigentes </t>
  </si>
  <si>
    <t xml:space="preserve">3. Realizar  entrenamientos  a las distintas instituciones de las Empresas Públicas No Financieras sobre el adecuado registro contable, de acuerdo a las normativas vigentes </t>
  </si>
  <si>
    <t>1. Solicitud Encuesta de Clima Organizacional al MAP.</t>
  </si>
  <si>
    <t>2. Aplicar Encuesta de Clima Organizacional.</t>
  </si>
  <si>
    <t>3. Elaborar Plan de Mejora resultado de la aplicación de la encuesta de Clima Organizacional.</t>
  </si>
  <si>
    <t xml:space="preserve">4. Realizar informes de seguimiento al plan de mejora de los resultados de la encuesta de clima  organizacional.  </t>
  </si>
  <si>
    <t>2. Revisar y validar contenido del marco legal, elaborado por el depto. Jurídico, retroalimentando con las normativas y leyes faltantes</t>
  </si>
  <si>
    <t>1. Elaborar las bases del Concurso  2024</t>
  </si>
  <si>
    <t>2. Elaborar Presupuesto concurso 2024</t>
  </si>
  <si>
    <t>3. Elaborar Matriz de propuesta del Jurado 2024</t>
  </si>
  <si>
    <t xml:space="preserve">6. Recibir trabajos de investigación concursantes. </t>
  </si>
  <si>
    <t xml:space="preserve">7. Evaluar los resultados de investigación concursantes. </t>
  </si>
  <si>
    <t xml:space="preserve">8. Deliberar y seleccionar los trabajos ganadores. </t>
  </si>
  <si>
    <t xml:space="preserve">9. Celebrar acto de Reconocimiento y beneficios. </t>
  </si>
  <si>
    <t>9. Elaborar informes de análisis e interpretación de los agregados institucionales o nivel de gobierno consolidados.</t>
  </si>
  <si>
    <t>5. Realizar campaña de publicidad en diferentes medios de comunicación o redes sociales, con las bases del concurso, visitas a universidades para motivar a participar Concurso 2024.</t>
  </si>
  <si>
    <t>3. Gestionar a través del MAP capacitación taller de reforzamiento evaluación del desempeño.</t>
  </si>
  <si>
    <t>2. Monitorear Acuerdos de Desempeños.</t>
  </si>
  <si>
    <t>9. Socializar el Plan Estratégico Institucional 2025-2028.</t>
  </si>
  <si>
    <t>A) Lista de mentores actualizada.</t>
  </si>
  <si>
    <t>A) Matriz de Identificación de Cargos para Entrenamientos.</t>
  </si>
  <si>
    <t>1. Realizar visitas de levantamientos de las informaciones financieras en los gobiernos locales seleccionados para la implementación de Sistema de Contabilidad Gubernamental.</t>
  </si>
  <si>
    <t>3. Realizar concientización sobre la importancia del registro por partida doble en los gobiernos locales.</t>
  </si>
  <si>
    <t xml:space="preserve">A) Informe sobre avances del plan de mejoras en las instituciones.
</t>
  </si>
  <si>
    <t>A) Lista de participantes en los entrenamientos a las instituciones.</t>
  </si>
  <si>
    <t>2. Elaborar los Estados de Ejecución Presupuestaria mensuales de las instituciones descentralizadas y autónomas, Seguridad Social de conformidad con las normativas.</t>
  </si>
  <si>
    <t>A) Informe de auditoria de cumplimiento legal.</t>
  </si>
  <si>
    <t>A) En caso de hallazgos, propuesta de saneamiento de los hallazgo encontrados.</t>
  </si>
  <si>
    <t>A) Formulario de seguimiento completado.</t>
  </si>
  <si>
    <t>A) Informe de Medición.</t>
  </si>
  <si>
    <t>A) Plan de Emergencia elaborado.</t>
  </si>
  <si>
    <t>1. Realizar actualización de Plan de Emergencia.</t>
  </si>
  <si>
    <t xml:space="preserve">2. Elaborar informe de realización del simulacro. </t>
  </si>
  <si>
    <t xml:space="preserve">3. Realizar matriz de incidencias de emergencias. </t>
  </si>
  <si>
    <t>A) Matriz elaborados.</t>
  </si>
  <si>
    <t xml:space="preserve"> A) Reportes remitidos IDOPPRIL.</t>
  </si>
  <si>
    <t>1. Elaborar plan anual de innovación.</t>
  </si>
  <si>
    <t>A) Acciones desarrolladas.</t>
  </si>
  <si>
    <t xml:space="preserve">1. Elaborar un informe diagnóstico sobre análisis de brecha entre  las actualizaciones de las Normas  Internacionales de Contabilidad para el Sector Público (NICSP)  emitidas por la Consejo de Normas Internacionales de Contabilidad para el Sector Público (IPSASB) y los documentos normativos vigentes del sistema de contabilidad gubernamental. 
</t>
  </si>
  <si>
    <t>3. Elaborar informes relativos a los resultados, hallazgos y recomendaciones sobre el cumplimiento de las normativas contables de las instituciones del Sector Público no financiero.</t>
  </si>
  <si>
    <t xml:space="preserve">1. Elaborar Política de reconocimientos individuales y de equipos. </t>
  </si>
  <si>
    <t>3. Elaborar programa de integración y motivación al personal.</t>
  </si>
  <si>
    <t>4. Realizar actividad de integración familiar.</t>
  </si>
  <si>
    <t>2. realizar Jornada de donación de sangre con el Homocentro Nacional.</t>
  </si>
  <si>
    <t>A) Remisión de correo electrónico de difusión de la  Ley No. 340-06.</t>
  </si>
  <si>
    <t>A) Remisión de correo electrónico de difusión de la Ley No. 5-07.</t>
  </si>
  <si>
    <t>A) Remisión de correo electrónico de difusión de la Ley No. 10-07.</t>
  </si>
  <si>
    <t>A) Remisión de correo electrónico de difusión.</t>
  </si>
  <si>
    <t>Laura Pérez Lalane
Encargada Depto. Planificación y Desarrollo</t>
  </si>
  <si>
    <t>A) Lista de participantes de charlas virtuales organizadas por Proética.</t>
  </si>
  <si>
    <t xml:space="preserve">A) Relación de solicitudes de información.                   </t>
  </si>
  <si>
    <t>A) Listados de participantes.</t>
  </si>
  <si>
    <t>A) Correos electrónicos 
B) Infografía mensual a las áreas</t>
  </si>
  <si>
    <t>A) Campaña desarrollada.</t>
  </si>
  <si>
    <t>A) Correos de interacciones con la OGTIC.</t>
  </si>
  <si>
    <t xml:space="preserve"> A) Informes elaborados.</t>
  </si>
  <si>
    <t>A) Solicitud actualización SIS.
B) informe estadístico.</t>
  </si>
  <si>
    <t>A) Matriz de seguimiento.</t>
  </si>
  <si>
    <t>A) Correo de remisión de Encuesta
B) Informe de encuesta.</t>
  </si>
  <si>
    <t>A) Fotos de las actividades.</t>
  </si>
  <si>
    <t>A) Lista de participantes/captura de pantalla.</t>
  </si>
  <si>
    <t>A) Encuesta.</t>
  </si>
  <si>
    <t xml:space="preserve">A) Programa elaborado. </t>
  </si>
  <si>
    <t xml:space="preserve">A) Política elaborada. </t>
  </si>
  <si>
    <t xml:space="preserve">A)Bases del Concursos 2024 aprobadas
B) Presupuesto Concurso aprobado 2024 
C) Publicaciones realizadas en los diferentes medios de comunicación.
D) Matriz de Jurado Propuesto
E) Fotos o Videos del Lanzamiento del Concurso 2024. 
F) Fotos y/o videos del acto de reconocimiento concurso 2024.
</t>
  </si>
  <si>
    <t>A)Formularios de visitas realizadas
B) Informe diagnóstico de implementación en el mes de julio.</t>
  </si>
  <si>
    <t>A) Plan de mejora en coordinación contable.</t>
  </si>
  <si>
    <t>A) Programa de entrenamiento a las instituciones.
B) Lista de participantes en los entrenamientos a las instituciones.</t>
  </si>
  <si>
    <t>A) Reporte mensual del SIS
B) Informe semestral de los Estados Financieros recibidos, por nivel de gobierno</t>
  </si>
  <si>
    <t>A) Ficha de Monitoreo y Seguimiento Mensual  del SINOC, Lista de Participantes e Informe trimestral de los entrenamientos.
B) Materiales didácticos elaborados
C) Reporte SINOC.</t>
  </si>
  <si>
    <t>A) Actualización de los documentos normativos.</t>
  </si>
  <si>
    <t>A) Materiales didácticos elaborados.</t>
  </si>
  <si>
    <t xml:space="preserve">A) Informe. </t>
  </si>
  <si>
    <t>A) Cronograma Semestral  de Entrenamientos Normativos Aprobado y Publicado en el Portal. (SINOC).</t>
  </si>
  <si>
    <t xml:space="preserve">A) Guía elaborada. </t>
  </si>
  <si>
    <t>5. Elaborar y presentar informe final de implementación en los Gobiernos Locales 2024.</t>
  </si>
  <si>
    <t>4.Elaborar el Capítulo sobre el grado de cumplimiento e Informaciones presupuestarias-financieras de las Instituciones Descentralizadas, Autónomas, de la Seguridad Social, Empresas Públicas no Financieras, Municipalidades y Públicas financieras, que forma parte del Estado de Recaudación e Inversión de las Rentas (ERIR).</t>
  </si>
  <si>
    <t xml:space="preserve">A) Informes de análisis e interpretación de los Estados Financieros.                                                        
B)  Informes de análisis e interpretación de los agregados institucionales o nivel de gobierno consolidados.             
C) Comunicación de remisión .                                     
</t>
  </si>
  <si>
    <t>1. Realizar programa de cumplimiento y antisoborno.</t>
  </si>
  <si>
    <t>2. Realizar informe de ejecución del programa de cumplimiento y antisoborno.</t>
  </si>
  <si>
    <t>A) Programa realizado.</t>
  </si>
  <si>
    <t>3. Difundir los procedimientos y herramientas de gestión de proyectos</t>
  </si>
  <si>
    <t>A) Correos de difusión.</t>
  </si>
  <si>
    <t>1. Actualizar Matriz de Identificación de Cargos para entrenamientos cruzados.</t>
  </si>
  <si>
    <t xml:space="preserve">2. Realizar actividad de reconocimiento individual y equipos. </t>
  </si>
  <si>
    <t>1. Gestionar la Implementación de Software de gestión de Proyectos.</t>
  </si>
  <si>
    <t>2. Dar acompañamiento en la elaboración de las fichas,  actas constitutivas, TDR, cronograma, comunicación, riesgos, presupuestos, etc. de los proyectos priorizados 2024, según corresponda.</t>
  </si>
  <si>
    <t>3.  Realizar monitoreo a los proyectos gestionados por la Oficina de Cooperación Internacional.</t>
  </si>
  <si>
    <t>4. Realizar Benchmarking de Gestión de Proyectos y/o Herramientas para gestión de Proyectos..</t>
  </si>
  <si>
    <t xml:space="preserve">1. Elaborar programa de cultura de antisoborno y de cumplimiento. </t>
  </si>
  <si>
    <t xml:space="preserve">A) Programa de cultura de antisoborno y de cumplimiento. </t>
  </si>
  <si>
    <t>2. Realizar informe de ejecución del programa de Cultura  antisoborno y cumplimiento.</t>
  </si>
  <si>
    <t xml:space="preserve">13. Actualizar matriz de acuerdos para el saneamiento de Cuentas entre la Digecog y todas las instituciones públicas firmantes. </t>
  </si>
  <si>
    <t>1. Realizar programa de difusión de los canales de denuncias.</t>
  </si>
  <si>
    <t>2. Ejecutar las actividades programadas en los canales de difusión.</t>
  </si>
  <si>
    <t xml:space="preserve">2.3.1.1.3 Fortalecer la gestión de denuncias, a través de la promoción del uso de canales internos y externos de denuncias. </t>
  </si>
  <si>
    <t xml:space="preserve">2.3.1.1.4 Administración del portal 311 y buzones para quejas, reclamaciones, sugerencias y denuncias de usuarios externos. </t>
  </si>
  <si>
    <t>2.3.1.1.5 Evaluación de los servicios de la OAI e implementación de plan de mejoras.</t>
  </si>
  <si>
    <t>A) Actividades realizadas.</t>
  </si>
  <si>
    <t>3. Realizar informe de medición de la eficacia de los canales de denuncias.</t>
  </si>
  <si>
    <t>1. Gestionar la aplicación de encuestas y elaboración de informe de resultados de encuesta de reconocimiento y aceptabilidad institucional.</t>
  </si>
  <si>
    <t>2. Realizar plan de mejora producto de encuesta de reconocimiento y aceptabilidad institucional.</t>
  </si>
  <si>
    <t>1.  Elaborar cronograma de publicación e informe de ejecución de la campaña de comunicación digital.</t>
  </si>
  <si>
    <t>A) Evidencia de remisión de encuesta a los usuarios</t>
  </si>
  <si>
    <t>2. Gestionar la elaboración informe los servicios brindados a los usuarios .</t>
  </si>
  <si>
    <t>2.1.2.3 Diseñado un sistema integral de informaciones estadísticas para medir el comportamiento económico - financiero de las instituciones del Sector público no financiero.</t>
  </si>
  <si>
    <t>3.1.3.1 Capacitación y formación del talento humano..</t>
  </si>
  <si>
    <t>3.1.3.1.1 Elaborar el plan anual de capacitación.</t>
  </si>
  <si>
    <t>3.2.2.2.2 Mejora de la gestión de procesos institucionales.</t>
  </si>
  <si>
    <t>3.3.1.2 Tramitación de documentos de manera efectiva y optimización del Proceso de Gestión Documental.</t>
  </si>
  <si>
    <t>3.3.1.2.1 Elaborar Plan de gestión documental.</t>
  </si>
  <si>
    <t>3.3.1.3 Bienes muebles y de consumo controlados y suplidos satisfactoriamente.</t>
  </si>
  <si>
    <t>3.3.1.3.1 Eficientizar la gestión financiera.</t>
  </si>
  <si>
    <t>3.2.2.2.1 Eficientización de los inventarios.</t>
  </si>
  <si>
    <t>3.2.2.2.2 Elaborar de manera oportuna los informes financieros, cumpliendo con las normativas vigentes.</t>
  </si>
  <si>
    <t>1.3.1.2.1  Emisión de actas y minutas de asesorías, opiniones,  dictámenes, contratos, adendas vinculados a procesos legales y actividades de compras y contrataciones.</t>
  </si>
  <si>
    <r>
      <rPr>
        <b/>
        <sz val="11"/>
        <color theme="1"/>
        <rFont val="Calibri"/>
        <family val="2"/>
        <scheme val="minor"/>
      </rPr>
      <t>FII-DIGECOG-NP-003</t>
    </r>
    <r>
      <rPr>
        <sz val="11"/>
        <color theme="1"/>
        <rFont val="Calibri"/>
        <family val="2"/>
        <scheme val="minor"/>
      </rPr>
      <t xml:space="preserve">
Cantidad de técnicos de las áreas financieras, de las instituciones del Sector Público No Financiero, insertados en el programa de implementación de las normativas contables.</t>
    </r>
  </si>
  <si>
    <r>
      <rPr>
        <b/>
        <sz val="11"/>
        <color theme="1"/>
        <rFont val="Calibri"/>
        <family val="2"/>
        <scheme val="minor"/>
      </rPr>
      <t xml:space="preserve">FII-DIGECOG-NP-004 </t>
    </r>
    <r>
      <rPr>
        <sz val="11"/>
        <color theme="1"/>
        <rFont val="Calibri"/>
        <family val="2"/>
        <scheme val="minor"/>
      </rPr>
      <t xml:space="preserve">
Porcentaje de técnicos, de las áreas sustantivas de la DIGECOG, Insertados en  el Programa de Capacitación Normativo.  </t>
    </r>
  </si>
  <si>
    <r>
      <t>FII-DIGECOG-PC-007</t>
    </r>
    <r>
      <rPr>
        <sz val="11"/>
        <rFont val="Calibri"/>
        <family val="2"/>
        <scheme val="minor"/>
      </rPr>
      <t xml:space="preserve">
Porcentaje de gobiernos locales , con el registro de su Ejecución Presupuestaria.</t>
    </r>
  </si>
  <si>
    <r>
      <t>1. Asesorar a los Gobiernos</t>
    </r>
    <r>
      <rPr>
        <sz val="11"/>
        <rFont val="Calibri"/>
        <family val="2"/>
        <scheme val="minor"/>
      </rPr>
      <t xml:space="preserve"> Locales en el registro de sus operaciones presupuestarias y contables</t>
    </r>
    <r>
      <rPr>
        <sz val="11"/>
        <color rgb="FF000000"/>
        <rFont val="Calibri"/>
        <family val="2"/>
        <scheme val="minor"/>
      </rPr>
      <t xml:space="preserve"> en el CIFE.</t>
    </r>
  </si>
  <si>
    <r>
      <t>2. Dar  seguimiento a  los  registro</t>
    </r>
    <r>
      <rPr>
        <sz val="11"/>
        <color rgb="FF548235"/>
        <rFont val="Calibri"/>
        <family val="2"/>
        <scheme val="minor"/>
      </rPr>
      <t>s</t>
    </r>
    <r>
      <rPr>
        <sz val="11"/>
        <rFont val="Calibri"/>
        <family val="2"/>
        <scheme val="minor"/>
      </rPr>
      <t xml:space="preserve"> en el CIFE, de las transacciones de Ingresos y  gastos provenientes de  municipalidades.</t>
    </r>
  </si>
  <si>
    <r>
      <t>F</t>
    </r>
    <r>
      <rPr>
        <b/>
        <sz val="11"/>
        <rFont val="Calibri"/>
        <family val="2"/>
        <scheme val="minor"/>
      </rPr>
      <t>II-DIGECOG-AI-001</t>
    </r>
    <r>
      <rPr>
        <b/>
        <sz val="11"/>
        <color theme="1"/>
        <rFont val="Calibri"/>
        <family val="2"/>
        <scheme val="minor"/>
      </rPr>
      <t xml:space="preserve">
</t>
    </r>
    <r>
      <rPr>
        <sz val="11"/>
        <color theme="1"/>
        <rFont val="Calibri"/>
        <family val="2"/>
        <scheme val="minor"/>
      </rPr>
      <t>Porcentaje de instituciones del Sector Público no financiero a las que se les evalúa el cumplimiento de las normativas contables, conforme a los indicadores del Sisacnoc.</t>
    </r>
  </si>
  <si>
    <r>
      <rPr>
        <sz val="12"/>
        <color theme="1"/>
        <rFont val="Calibri"/>
        <family val="2"/>
        <scheme val="minor"/>
      </rPr>
      <t>Elaboración de Infografías para ser publicadas</t>
    </r>
    <r>
      <rPr>
        <sz val="12"/>
        <color theme="4" tint="-0.249977111117893"/>
        <rFont val="Calibri"/>
        <family val="2"/>
        <scheme val="minor"/>
      </rPr>
      <t xml:space="preserve"> </t>
    </r>
    <r>
      <rPr>
        <sz val="12"/>
        <color theme="1"/>
        <rFont val="Calibri"/>
        <family val="2"/>
        <scheme val="minor"/>
      </rPr>
      <t xml:space="preserve">/ Comunicaciones o correos de remisión al Despacho General.  </t>
    </r>
  </si>
  <si>
    <r>
      <t xml:space="preserve">3. Elaborar resúmenes </t>
    </r>
    <r>
      <rPr>
        <sz val="12"/>
        <color rgb="FFFF0000"/>
        <rFont val="Calibri"/>
        <family val="2"/>
        <scheme val="minor"/>
      </rPr>
      <t xml:space="preserve"> </t>
    </r>
    <r>
      <rPr>
        <sz val="12"/>
        <color theme="1"/>
        <rFont val="Calibri"/>
        <family val="2"/>
        <scheme val="minor"/>
      </rPr>
      <t>estadísticos  semestrales, sobre  temas de interés en el marco de la gestión económica-financiera pública, publicados.</t>
    </r>
  </si>
  <si>
    <r>
      <t>3.1.1.1 Co</t>
    </r>
    <r>
      <rPr>
        <sz val="11"/>
        <rFont val="Calibri"/>
        <family val="2"/>
        <scheme val="minor"/>
      </rPr>
      <t>ntratación e inducción de</t>
    </r>
    <r>
      <rPr>
        <sz val="11"/>
        <color theme="1"/>
        <rFont val="Calibri"/>
        <family val="2"/>
        <scheme val="minor"/>
      </rPr>
      <t xml:space="preserve"> personal.
</t>
    </r>
  </si>
  <si>
    <r>
      <t xml:space="preserve">FII-DIGECOG-RH-005
</t>
    </r>
    <r>
      <rPr>
        <sz val="11"/>
        <color theme="1"/>
        <rFont val="Calibri"/>
        <family val="2"/>
        <scheme val="minor"/>
      </rPr>
      <t xml:space="preserve">Cantidad de reportes e informes de ausentismo. </t>
    </r>
  </si>
  <si>
    <r>
      <rPr>
        <b/>
        <sz val="11"/>
        <color theme="1"/>
        <rFont val="Calibri"/>
        <family val="2"/>
        <scheme val="minor"/>
      </rPr>
      <t xml:space="preserve">FII-DIGECOG-RH-006 
</t>
    </r>
    <r>
      <rPr>
        <sz val="11"/>
        <color theme="1"/>
        <rFont val="Calibri"/>
        <family val="2"/>
        <scheme val="minor"/>
      </rPr>
      <t>Cantidad de nóminas elaboradas en plazo oportuno.</t>
    </r>
  </si>
  <si>
    <r>
      <rPr>
        <b/>
        <sz val="11"/>
        <color theme="1"/>
        <rFont val="Calibri"/>
        <family val="2"/>
        <scheme val="minor"/>
      </rPr>
      <t xml:space="preserve">FII-DIGECOG-RH-007
</t>
    </r>
    <r>
      <rPr>
        <sz val="11"/>
        <color theme="1"/>
        <rFont val="Calibri"/>
        <family val="2"/>
        <scheme val="minor"/>
      </rPr>
      <t>Porcentaje de hojas de cálculo generadas para derechos adquiridos en un plazo oportuno.</t>
    </r>
  </si>
  <si>
    <r>
      <rPr>
        <b/>
        <sz val="11"/>
        <color theme="1"/>
        <rFont val="Calibri"/>
        <family val="2"/>
        <scheme val="minor"/>
      </rPr>
      <t>FII-DIGECOG-RH-008</t>
    </r>
    <r>
      <rPr>
        <sz val="11"/>
        <color theme="1"/>
        <rFont val="Calibri"/>
        <family val="2"/>
        <scheme val="minor"/>
      </rPr>
      <t xml:space="preserve">
Porcentaje de reconocimientos y acciones de integración ejecutadas.</t>
    </r>
  </si>
  <si>
    <r>
      <rPr>
        <b/>
        <sz val="11"/>
        <color theme="1"/>
        <rFont val="Calibri"/>
        <family val="2"/>
        <scheme val="minor"/>
      </rPr>
      <t xml:space="preserve">FII-DIGECOG-RH-009
</t>
    </r>
    <r>
      <rPr>
        <sz val="11"/>
        <color theme="1"/>
        <rFont val="Calibri"/>
        <family val="2"/>
        <scheme val="minor"/>
      </rPr>
      <t>Porcentaje de satisfacción resultado de aplicación  encuesta de clima organizacional.</t>
    </r>
  </si>
  <si>
    <r>
      <rPr>
        <b/>
        <sz val="11"/>
        <color theme="1"/>
        <rFont val="Calibri"/>
        <family val="2"/>
        <scheme val="minor"/>
      </rPr>
      <t xml:space="preserve">FII-DIGECOG-RH-010
</t>
    </r>
    <r>
      <rPr>
        <sz val="11"/>
        <color theme="1"/>
        <rFont val="Calibri"/>
        <family val="2"/>
        <scheme val="minor"/>
      </rPr>
      <t>Cantidad de acuerdos desempeño laboral gestionados</t>
    </r>
  </si>
  <si>
    <r>
      <rPr>
        <b/>
        <sz val="11"/>
        <color theme="1"/>
        <rFont val="Calibri"/>
        <family val="2"/>
        <scheme val="minor"/>
      </rPr>
      <t xml:space="preserve">FII-DIGECOG-RH-011
</t>
    </r>
    <r>
      <rPr>
        <sz val="11"/>
        <color theme="1"/>
        <rFont val="Calibri"/>
        <family val="2"/>
        <scheme val="minor"/>
      </rPr>
      <t>Porcentaje de personal de nuevo ingreso que supera el período probatorio.</t>
    </r>
  </si>
  <si>
    <r>
      <rPr>
        <b/>
        <sz val="11"/>
        <color theme="1"/>
        <rFont val="Calibri"/>
        <family val="2"/>
        <scheme val="minor"/>
      </rPr>
      <t xml:space="preserve">FII-DIGECOG-RH-012
</t>
    </r>
    <r>
      <rPr>
        <sz val="11"/>
        <color theme="1"/>
        <rFont val="Calibri"/>
        <family val="2"/>
        <scheme val="minor"/>
      </rPr>
      <t>Porcentaje de accidentes de trabajo y enfermedades profesionales reportados al IDOPPRIL.</t>
    </r>
  </si>
  <si>
    <r>
      <rPr>
        <b/>
        <sz val="11"/>
        <color theme="1"/>
        <rFont val="Calibri"/>
        <family val="2"/>
        <scheme val="minor"/>
      </rPr>
      <t xml:space="preserve">FII-DIGECOG-RH-014
</t>
    </r>
    <r>
      <rPr>
        <sz val="11"/>
        <color theme="1"/>
        <rFont val="Calibri"/>
        <family val="2"/>
        <scheme val="minor"/>
      </rPr>
      <t xml:space="preserve">Cantidad de reportes de enfermedades epidemiológicas remitidos a la DIGEPI. </t>
    </r>
  </si>
  <si>
    <r>
      <rPr>
        <b/>
        <sz val="11"/>
        <rFont val="Calibri"/>
        <family val="2"/>
        <scheme val="minor"/>
      </rPr>
      <t xml:space="preserve">FII-DIGECOG-RH-018
</t>
    </r>
    <r>
      <rPr>
        <sz val="11"/>
        <rFont val="Calibri"/>
        <family val="2"/>
        <scheme val="minor"/>
      </rPr>
      <t>Nivel de ejecución de actividades de capacitación según lo planificado, aplicando la política de igualdad de género.</t>
    </r>
  </si>
  <si>
    <r>
      <rPr>
        <b/>
        <sz val="11"/>
        <rFont val="Calibri"/>
        <family val="2"/>
        <scheme val="minor"/>
      </rPr>
      <t>FII-DIGECOG-RH-019</t>
    </r>
    <r>
      <rPr>
        <sz val="11"/>
        <rFont val="Calibri"/>
        <family val="2"/>
        <scheme val="minor"/>
      </rPr>
      <t xml:space="preserve">
Porcentaje de implementación del programa de mentorías.</t>
    </r>
  </si>
  <si>
    <r>
      <t xml:space="preserve">FII-DIGECOG-RH-020
</t>
    </r>
    <r>
      <rPr>
        <sz val="11"/>
        <rFont val="Calibri"/>
        <family val="2"/>
        <scheme val="minor"/>
      </rPr>
      <t>Porcentaje de implementación programa de entrenamiento cruzado, áreas sustantivas, aplicando la política  de igualdad de género.</t>
    </r>
  </si>
  <si>
    <r>
      <t xml:space="preserve">FII-DIGECOG-PD-001 
</t>
    </r>
    <r>
      <rPr>
        <sz val="11"/>
        <color theme="1"/>
        <rFont val="Calibri"/>
        <family val="2"/>
        <scheme val="minor"/>
      </rPr>
      <t>Porcentaje de  cumplimiento de las metas del PEI.</t>
    </r>
  </si>
  <si>
    <r>
      <rPr>
        <b/>
        <sz val="11"/>
        <color theme="1"/>
        <rFont val="Calibri"/>
        <family val="2"/>
        <scheme val="minor"/>
      </rPr>
      <t>FII-DIGECOG-PD-002</t>
    </r>
    <r>
      <rPr>
        <sz val="11"/>
        <color theme="1"/>
        <rFont val="Calibri"/>
        <family val="2"/>
        <scheme val="minor"/>
      </rPr>
      <t xml:space="preserve">
Porcentaje de efectividad del POA 2024.</t>
    </r>
  </si>
  <si>
    <r>
      <rPr>
        <b/>
        <sz val="11"/>
        <color theme="1"/>
        <rFont val="Calibri"/>
        <family val="2"/>
        <scheme val="minor"/>
      </rPr>
      <t>FII-DIGECOG-PD-003</t>
    </r>
    <r>
      <rPr>
        <sz val="11"/>
        <color theme="1"/>
        <rFont val="Calibri"/>
        <family val="2"/>
        <scheme val="minor"/>
      </rPr>
      <t xml:space="preserve">
Cantidad de informes de rendición de cuentas y avances de la gestión elaborados, en tiempo oportuno.</t>
    </r>
  </si>
  <si>
    <r>
      <rPr>
        <b/>
        <sz val="11"/>
        <color theme="1"/>
        <rFont val="Calibri"/>
        <family val="2"/>
        <scheme val="minor"/>
      </rPr>
      <t>FII-DIGECOG-PD-005</t>
    </r>
    <r>
      <rPr>
        <sz val="11"/>
        <color theme="1"/>
        <rFont val="Calibri"/>
        <family val="2"/>
        <scheme val="minor"/>
      </rPr>
      <t xml:space="preserve"> 
Cantidad de actividades gestionadas para la formación del personal en el área de proyectos.</t>
    </r>
  </si>
  <si>
    <r>
      <rPr>
        <b/>
        <sz val="11"/>
        <color theme="1"/>
        <rFont val="Calibri"/>
        <family val="2"/>
        <scheme val="minor"/>
      </rPr>
      <t xml:space="preserve">FII-DIGECOG-PD-009
</t>
    </r>
    <r>
      <rPr>
        <sz val="11"/>
        <color theme="1"/>
        <rFont val="Calibri"/>
        <family val="2"/>
        <scheme val="minor"/>
      </rPr>
      <t xml:space="preserve">Porcentaje de eficacia de la gestión integral de riesgos y oportunidades a objetivos y procesos. </t>
    </r>
  </si>
  <si>
    <r>
      <rPr>
        <b/>
        <sz val="11"/>
        <color theme="1"/>
        <rFont val="Calibri"/>
        <family val="2"/>
        <scheme val="minor"/>
      </rPr>
      <t>FII-DIGECOG-PD-010</t>
    </r>
    <r>
      <rPr>
        <sz val="11"/>
        <color theme="1"/>
        <rFont val="Calibri"/>
        <family val="2"/>
        <scheme val="minor"/>
      </rPr>
      <t xml:space="preserve">
Porcentaje de cumplimiento con las Normas Básicas de Control Interno (NOBACI).</t>
    </r>
  </si>
  <si>
    <r>
      <t xml:space="preserve">FII-DIGECOG-PD-011
</t>
    </r>
    <r>
      <rPr>
        <sz val="11"/>
        <color theme="1"/>
        <rFont val="Calibri"/>
        <family val="2"/>
        <scheme val="minor"/>
      </rPr>
      <t>Porcentaje de implementación del modelo CAF.</t>
    </r>
  </si>
  <si>
    <r>
      <rPr>
        <b/>
        <sz val="11"/>
        <color theme="1"/>
        <rFont val="Calibri"/>
        <family val="2"/>
        <scheme val="minor"/>
      </rPr>
      <t xml:space="preserve">FII-DIGECOG-PD-015
</t>
    </r>
    <r>
      <rPr>
        <sz val="11"/>
        <color theme="1"/>
        <rFont val="Calibri"/>
        <family val="2"/>
        <scheme val="minor"/>
      </rPr>
      <t>Porcentaje de procesos del Sistema de Gestión de Calidad SGC documentados acorde al procedimiento de control de información.</t>
    </r>
  </si>
  <si>
    <r>
      <rPr>
        <b/>
        <sz val="11"/>
        <rFont val="Calibri"/>
        <family val="2"/>
        <scheme val="minor"/>
      </rPr>
      <t>FII-DIGECOG-PD-016</t>
    </r>
    <r>
      <rPr>
        <sz val="11"/>
        <rFont val="Calibri"/>
        <family val="2"/>
        <scheme val="minor"/>
      </rPr>
      <t xml:space="preserve">
Porcentaje de avance de iniciativas gestionados por la división de calidad.</t>
    </r>
  </si>
  <si>
    <r>
      <rPr>
        <b/>
        <sz val="11"/>
        <color theme="1"/>
        <rFont val="Calibri"/>
        <family val="2"/>
        <scheme val="minor"/>
      </rPr>
      <t>FII-DIGECOG-AF-002</t>
    </r>
    <r>
      <rPr>
        <sz val="11"/>
        <color theme="1"/>
        <rFont val="Calibri"/>
        <family val="2"/>
        <scheme val="minor"/>
      </rPr>
      <t xml:space="preserve"> Porcentaje de ejecución del cronograma del Plan de Mantenimiento de la Planta Física, Vehículos, Equipos y Servicios de Mayordomía 2024.</t>
    </r>
  </si>
  <si>
    <r>
      <rPr>
        <b/>
        <sz val="11"/>
        <color theme="1"/>
        <rFont val="Calibri"/>
        <family val="2"/>
        <scheme val="minor"/>
      </rPr>
      <t>FII-DIGECOG-AF-003</t>
    </r>
    <r>
      <rPr>
        <sz val="11"/>
        <color theme="1"/>
        <rFont val="Calibri"/>
        <family val="2"/>
        <scheme val="minor"/>
      </rPr>
      <t xml:space="preserve"> Gestionar la  Actualización de Plan de Emergencia.</t>
    </r>
  </si>
  <si>
    <r>
      <rPr>
        <b/>
        <sz val="11"/>
        <color theme="1"/>
        <rFont val="Calibri"/>
        <family val="2"/>
        <scheme val="minor"/>
      </rPr>
      <t xml:space="preserve">FII-DIGECOG-AF-004 </t>
    </r>
    <r>
      <rPr>
        <sz val="11"/>
        <rFont val="Calibri"/>
        <family val="2"/>
        <scheme val="minor"/>
      </rPr>
      <t>Porcentaje de servicios de mensajería y correspondencia, suplidos satisfactoriamente.</t>
    </r>
  </si>
  <si>
    <r>
      <rPr>
        <b/>
        <sz val="11"/>
        <color theme="1"/>
        <rFont val="Calibri"/>
        <family val="2"/>
        <scheme val="minor"/>
      </rPr>
      <t>FII-DIGECOG-AF-005</t>
    </r>
    <r>
      <rPr>
        <sz val="11"/>
        <color theme="1"/>
        <rFont val="Calibri"/>
        <family val="2"/>
        <scheme val="minor"/>
      </rPr>
      <t xml:space="preserve"> Porcentaje de ejecución del plan de gestión documental y digitalización. </t>
    </r>
  </si>
  <si>
    <r>
      <rPr>
        <b/>
        <sz val="11"/>
        <color theme="1"/>
        <rFont val="Calibri"/>
        <family val="2"/>
        <scheme val="minor"/>
      </rPr>
      <t>FII-DIGECOG-AF-007</t>
    </r>
    <r>
      <rPr>
        <sz val="11"/>
        <color theme="1"/>
        <rFont val="Calibri"/>
        <family val="2"/>
        <scheme val="minor"/>
      </rPr>
      <t xml:space="preserve"> Porcentaje de cumplimiento del Plan Anual de Compras y Contrataciones (PACC). </t>
    </r>
  </si>
  <si>
    <r>
      <rPr>
        <b/>
        <sz val="11"/>
        <color theme="1"/>
        <rFont val="Calibri"/>
        <family val="2"/>
        <scheme val="minor"/>
      </rPr>
      <t>FII-DIGECOG-AF-08</t>
    </r>
    <r>
      <rPr>
        <sz val="11"/>
        <color theme="1"/>
        <rFont val="Calibri"/>
        <family val="2"/>
        <scheme val="minor"/>
      </rPr>
      <t xml:space="preserve"> Cantidad de inventarios de bienes muebles y consumo realizados.</t>
    </r>
  </si>
  <si>
    <r>
      <rPr>
        <b/>
        <sz val="11"/>
        <color theme="1"/>
        <rFont val="Calibri"/>
        <family val="2"/>
        <scheme val="minor"/>
      </rPr>
      <t xml:space="preserve">FII-DIGECOG-AF-009 </t>
    </r>
    <r>
      <rPr>
        <sz val="11"/>
        <color theme="1"/>
        <rFont val="Calibri"/>
        <family val="2"/>
        <scheme val="minor"/>
      </rPr>
      <t>Cantidad de informes financieros al cierre fiscal 2023 y corte semestral 2024, elaborados y remitidos oportunamente.</t>
    </r>
  </si>
  <si>
    <r>
      <rPr>
        <b/>
        <sz val="11"/>
        <color theme="1"/>
        <rFont val="Calibri"/>
        <family val="2"/>
        <scheme val="minor"/>
      </rPr>
      <t>FII-DIGECOG-TI-001</t>
    </r>
    <r>
      <rPr>
        <sz val="11"/>
        <color theme="1"/>
        <rFont val="Calibri"/>
        <family val="2"/>
        <scheme val="minor"/>
      </rPr>
      <t xml:space="preserve">
Porcentaje de cumplimiento del Plan de Mantenimiento de la  Infraestructura TIC. </t>
    </r>
  </si>
  <si>
    <r>
      <rPr>
        <b/>
        <sz val="11"/>
        <color theme="1"/>
        <rFont val="Calibri"/>
        <family val="2"/>
        <scheme val="minor"/>
      </rPr>
      <t xml:space="preserve">FII-DIGECOG-TI-002 </t>
    </r>
    <r>
      <rPr>
        <sz val="11"/>
        <color theme="1"/>
        <rFont val="Calibri"/>
        <family val="2"/>
        <scheme val="minor"/>
      </rPr>
      <t xml:space="preserve">
Porcentaje de adquisición, renovación y  actualización de licencias y equipos. </t>
    </r>
  </si>
  <si>
    <r>
      <rPr>
        <b/>
        <sz val="11"/>
        <color theme="1"/>
        <rFont val="Calibri"/>
        <family val="2"/>
        <scheme val="minor"/>
      </rPr>
      <t xml:space="preserve">FII-DIGECOG-TI-003 </t>
    </r>
    <r>
      <rPr>
        <sz val="11"/>
        <color theme="1"/>
        <rFont val="Calibri"/>
        <family val="2"/>
        <scheme val="minor"/>
      </rPr>
      <t xml:space="preserve">
Cantidad de documentación de la infraestructura de la red realizada.</t>
    </r>
  </si>
  <si>
    <r>
      <rPr>
        <b/>
        <sz val="11"/>
        <color theme="1"/>
        <rFont val="Calibri"/>
        <family val="2"/>
        <scheme val="minor"/>
      </rPr>
      <t>FII-DIGECOG-TI-004</t>
    </r>
    <r>
      <rPr>
        <sz val="11"/>
        <color theme="1"/>
        <rFont val="Calibri"/>
        <family val="2"/>
        <scheme val="minor"/>
      </rPr>
      <t xml:space="preserve">
Porcentaje de avance del Plan de Infraestructura Tecnológica con alta disponibilidad y contingente.</t>
    </r>
  </si>
  <si>
    <r>
      <rPr>
        <b/>
        <sz val="11"/>
        <color theme="1"/>
        <rFont val="Calibri"/>
        <family val="2"/>
        <scheme val="minor"/>
      </rPr>
      <t xml:space="preserve">FII-DIGECOG-TI-008
</t>
    </r>
    <r>
      <rPr>
        <sz val="11"/>
        <color theme="1"/>
        <rFont val="Calibri"/>
        <family val="2"/>
        <scheme val="minor"/>
      </rPr>
      <t>Porcentaje de asistencia tecnológica brindada interna y externa, realizadas.</t>
    </r>
  </si>
  <si>
    <r>
      <rPr>
        <b/>
        <sz val="11"/>
        <color theme="1"/>
        <rFont val="Calibri"/>
        <family val="2"/>
        <scheme val="minor"/>
      </rPr>
      <t xml:space="preserve">FII-DIGECOG-TI-009
</t>
    </r>
    <r>
      <rPr>
        <sz val="11"/>
        <color theme="1"/>
        <rFont val="Calibri"/>
        <family val="2"/>
        <scheme val="minor"/>
      </rPr>
      <t>Nivel de satisfacción de los colaboradores con los servicios TIC, identificado por género.</t>
    </r>
  </si>
  <si>
    <r>
      <t xml:space="preserve">FII-DIGECOG-DJ-001  
</t>
    </r>
    <r>
      <rPr>
        <sz val="11"/>
        <color theme="1"/>
        <rFont val="Calibri"/>
        <family val="2"/>
        <scheme val="minor"/>
      </rPr>
      <t>Cantidad de auditorías de cumplimiento legal.</t>
    </r>
  </si>
  <si>
    <r>
      <rPr>
        <sz val="11"/>
        <rFont val="Calibri"/>
        <family val="2"/>
        <scheme val="minor"/>
      </rPr>
      <t>Calidad</t>
    </r>
    <r>
      <rPr>
        <sz val="11"/>
        <color theme="1"/>
        <rFont val="Calibri"/>
        <family val="2"/>
        <scheme val="minor"/>
      </rPr>
      <t xml:space="preserve">
</t>
    </r>
  </si>
  <si>
    <r>
      <rPr>
        <b/>
        <sz val="11"/>
        <color theme="1"/>
        <rFont val="Calibri"/>
        <family val="2"/>
        <scheme val="minor"/>
      </rPr>
      <t xml:space="preserve">FII-Digecog-DJ-002 </t>
    </r>
    <r>
      <rPr>
        <sz val="11"/>
        <color theme="1"/>
        <rFont val="Calibri"/>
        <family val="2"/>
        <scheme val="minor"/>
      </rPr>
      <t xml:space="preserve">
Cantidad de leyes, reglamentos, decretos, procedimientos divulgados.</t>
    </r>
  </si>
  <si>
    <r>
      <rPr>
        <b/>
        <sz val="11"/>
        <color theme="1"/>
        <rFont val="Calibri"/>
        <family val="2"/>
        <scheme val="minor"/>
      </rPr>
      <t xml:space="preserve">FII-Digecog-DJ-003 </t>
    </r>
    <r>
      <rPr>
        <sz val="11"/>
        <color theme="1"/>
        <rFont val="Calibri"/>
        <family val="2"/>
        <scheme val="minor"/>
      </rPr>
      <t xml:space="preserve">
Cantidad de capítulos 1, sobre marco legal del Estado de Recaudación e Inversión de las Rentas (ERIR).</t>
    </r>
  </si>
  <si>
    <r>
      <rPr>
        <b/>
        <sz val="11"/>
        <color theme="1"/>
        <rFont val="Calibri"/>
        <family val="2"/>
        <scheme val="minor"/>
      </rPr>
      <t xml:space="preserve">FII-Digecog-DJ-004 </t>
    </r>
    <r>
      <rPr>
        <sz val="11"/>
        <color theme="1"/>
        <rFont val="Calibri"/>
        <family val="2"/>
        <scheme val="minor"/>
      </rPr>
      <t xml:space="preserve">
Porcentaje de acuerdos interinstitucionales elaborados y monitoreados. </t>
    </r>
  </si>
  <si>
    <r>
      <t xml:space="preserve">3. Elaborar Informe de medición del nivel de eficacia y el nivel de cumplimiento del acuerdo Interinstitucional de cooperación técnica entre la Ministerio de Administración Pública </t>
    </r>
    <r>
      <rPr>
        <b/>
        <sz val="11"/>
        <color theme="1"/>
        <rFont val="Calibri"/>
        <family val="2"/>
        <scheme val="minor"/>
      </rPr>
      <t>(MAP),</t>
    </r>
    <r>
      <rPr>
        <sz val="11"/>
        <color theme="1"/>
        <rFont val="Calibri"/>
        <family val="2"/>
        <scheme val="minor"/>
      </rPr>
      <t xml:space="preserve"> y La Dirección General de Contabilidad Gubernamental, </t>
    </r>
    <r>
      <rPr>
        <b/>
        <sz val="11"/>
        <color theme="1"/>
        <rFont val="Calibri"/>
        <family val="2"/>
        <scheme val="minor"/>
      </rPr>
      <t>(Digecog).</t>
    </r>
  </si>
  <si>
    <r>
      <t>4. Elaborar Informe de medición del nivel de eficacia y el nivel de cumplimiento al Convenio de Cooperación Interinstitucional entre Dirección General de Contabilidad Gubernamental (</t>
    </r>
    <r>
      <rPr>
        <b/>
        <sz val="11"/>
        <color theme="1"/>
        <rFont val="Calibri"/>
        <family val="2"/>
        <scheme val="minor"/>
      </rPr>
      <t>Digecog</t>
    </r>
    <r>
      <rPr>
        <sz val="11"/>
        <color theme="1"/>
        <rFont val="Calibri"/>
        <family val="2"/>
        <scheme val="minor"/>
      </rPr>
      <t>) y El Centro Nacional de Ciberseguridad, (</t>
    </r>
    <r>
      <rPr>
        <b/>
        <sz val="11"/>
        <color theme="1"/>
        <rFont val="Calibri"/>
        <family val="2"/>
        <scheme val="minor"/>
      </rPr>
      <t>CNCS</t>
    </r>
    <r>
      <rPr>
        <sz val="11"/>
        <color theme="1"/>
        <rFont val="Calibri"/>
        <family val="2"/>
        <scheme val="minor"/>
      </rPr>
      <t xml:space="preserve">).  </t>
    </r>
  </si>
  <si>
    <r>
      <t xml:space="preserve">9. Elaborar Informe de medición del nivel de eficacia y el nivel de cumplimiento al acuerdo de cooperación interinstitucional, entre la Dirección General de Contabilidad Gubernamental </t>
    </r>
    <r>
      <rPr>
        <b/>
        <sz val="11"/>
        <rFont val="Calibri"/>
        <family val="2"/>
        <scheme val="minor"/>
      </rPr>
      <t>(Digecog)</t>
    </r>
    <r>
      <rPr>
        <sz val="11"/>
        <rFont val="Calibri"/>
        <family val="2"/>
        <scheme val="minor"/>
      </rPr>
      <t xml:space="preserve"> y El centro de Capacitación en Política y Gestión Fiscal, </t>
    </r>
    <r>
      <rPr>
        <b/>
        <sz val="11"/>
        <rFont val="Calibri"/>
        <family val="2"/>
        <scheme val="minor"/>
      </rPr>
      <t>(Capgefi).</t>
    </r>
  </si>
  <si>
    <r>
      <t>10. Elaborar Informe de medición del nivel de eficacia y el nivel de cumplimiento al acuerdo de cooperación interinstitucional entre: La Dirección General de Contabilidad Gubernamental (</t>
    </r>
    <r>
      <rPr>
        <b/>
        <sz val="11"/>
        <rFont val="Calibri"/>
        <family val="2"/>
        <scheme val="minor"/>
      </rPr>
      <t>Digecog</t>
    </r>
    <r>
      <rPr>
        <sz val="11"/>
        <rFont val="Calibri"/>
        <family val="2"/>
        <scheme val="minor"/>
      </rPr>
      <t xml:space="preserve">) y El Programa Nacional para la Promoción de la Ética, </t>
    </r>
    <r>
      <rPr>
        <b/>
        <sz val="11"/>
        <rFont val="Calibri"/>
        <family val="2"/>
        <scheme val="minor"/>
      </rPr>
      <t>(Proética).</t>
    </r>
  </si>
  <si>
    <r>
      <t xml:space="preserve">11. Elaborar Informe de medición del nivel de eficacia y el nivel de cumplimiento al acuerdo de cooperación interinstitucional entre: La Dirección General de Contabilidad Gubernamental </t>
    </r>
    <r>
      <rPr>
        <b/>
        <sz val="11"/>
        <rFont val="Calibri"/>
        <family val="2"/>
        <scheme val="minor"/>
      </rPr>
      <t>(Digecog)</t>
    </r>
    <r>
      <rPr>
        <sz val="11"/>
        <rFont val="Calibri"/>
        <family val="2"/>
        <scheme val="minor"/>
      </rPr>
      <t xml:space="preserve"> y El Instituto Dominicano para la Calidad, </t>
    </r>
    <r>
      <rPr>
        <b/>
        <sz val="11"/>
        <rFont val="Calibri"/>
        <family val="2"/>
        <scheme val="minor"/>
      </rPr>
      <t>(Indocal).</t>
    </r>
  </si>
  <si>
    <r>
      <t xml:space="preserve">12. Elaborar Informe de medición del nivel de eficacia y el nivel de cumplimiento al acuerdo de cooperación interinstitucional entre: La Dirección General de Contabilidad Gubernamental </t>
    </r>
    <r>
      <rPr>
        <b/>
        <sz val="11"/>
        <rFont val="Calibri"/>
        <family val="2"/>
        <scheme val="minor"/>
      </rPr>
      <t>(Digecog)</t>
    </r>
    <r>
      <rPr>
        <sz val="11"/>
        <rFont val="Calibri"/>
        <family val="2"/>
        <scheme val="minor"/>
      </rPr>
      <t xml:space="preserve"> y La Dirección General de Contrataciones Públicas, </t>
    </r>
    <r>
      <rPr>
        <b/>
        <sz val="11"/>
        <rFont val="Calibri"/>
        <family val="2"/>
        <scheme val="minor"/>
      </rPr>
      <t>(DGCP).</t>
    </r>
  </si>
  <si>
    <r>
      <rPr>
        <b/>
        <sz val="11"/>
        <color theme="1"/>
        <rFont val="Calibri"/>
        <family val="2"/>
        <scheme val="minor"/>
      </rPr>
      <t>FII-DIGECOG-DJ-005</t>
    </r>
    <r>
      <rPr>
        <sz val="11"/>
        <color theme="1"/>
        <rFont val="Calibri"/>
        <family val="2"/>
        <scheme val="minor"/>
      </rPr>
      <t xml:space="preserve">
Porcentaje de procesos de compras y contrataciones realizados oportunamente.</t>
    </r>
  </si>
  <si>
    <r>
      <rPr>
        <b/>
        <sz val="11"/>
        <color theme="1"/>
        <rFont val="Calibri"/>
        <family val="2"/>
        <scheme val="minor"/>
      </rPr>
      <t>FII-DIGECOG-DJ-006</t>
    </r>
    <r>
      <rPr>
        <sz val="11"/>
        <color theme="1"/>
        <rFont val="Calibri"/>
        <family val="2"/>
        <scheme val="minor"/>
      </rPr>
      <t xml:space="preserve">
 Porcentaje de contratos y adendas elaborados, notariados o renovados.</t>
    </r>
  </si>
  <si>
    <r>
      <rPr>
        <b/>
        <sz val="11"/>
        <color theme="1"/>
        <rFont val="Calibri"/>
        <family val="2"/>
        <scheme val="minor"/>
      </rPr>
      <t>FII-DIGECOG-DJ-007</t>
    </r>
    <r>
      <rPr>
        <sz val="11"/>
        <color theme="1"/>
        <rFont val="Calibri"/>
        <family val="2"/>
        <scheme val="minor"/>
      </rPr>
      <t xml:space="preserve">
Porcentajes de asesorías y procesos legales</t>
    </r>
    <r>
      <rPr>
        <sz val="11"/>
        <color theme="4"/>
        <rFont val="Calibri"/>
        <family val="2"/>
        <scheme val="minor"/>
      </rPr>
      <t xml:space="preserve"> </t>
    </r>
    <r>
      <rPr>
        <sz val="11"/>
        <rFont val="Calibri"/>
        <family val="2"/>
        <scheme val="minor"/>
      </rPr>
      <t>en respuesta a requerimientos de las áreas.</t>
    </r>
  </si>
  <si>
    <r>
      <rPr>
        <b/>
        <sz val="11"/>
        <color theme="1"/>
        <rFont val="Calibri"/>
        <family val="2"/>
        <scheme val="minor"/>
      </rPr>
      <t>FII-DIGECOG-DJ-008</t>
    </r>
    <r>
      <rPr>
        <sz val="11"/>
        <color theme="1"/>
        <rFont val="Calibri"/>
        <family val="2"/>
        <scheme val="minor"/>
      </rPr>
      <t xml:space="preserve">
Porcentaje de avance en la implementación del programa de cumplimiento regulatorio o compliance.</t>
    </r>
  </si>
  <si>
    <r>
      <rPr>
        <b/>
        <sz val="11"/>
        <color theme="1"/>
        <rFont val="Calibri"/>
        <family val="2"/>
        <scheme val="minor"/>
      </rPr>
      <t>FII-DIGECOG-DJ-009</t>
    </r>
    <r>
      <rPr>
        <sz val="11"/>
        <color theme="1"/>
        <rFont val="Calibri"/>
        <family val="2"/>
        <scheme val="minor"/>
      </rPr>
      <t xml:space="preserve"> Porcentaje de ejecución del programa de cumplimiento y antisoborno</t>
    </r>
  </si>
  <si>
    <r>
      <t xml:space="preserve">FII-DIGECOG-DC-001 </t>
    </r>
    <r>
      <rPr>
        <sz val="11"/>
        <color theme="1"/>
        <rFont val="Calibri"/>
        <family val="2"/>
        <scheme val="minor"/>
      </rPr>
      <t>Porcentaje de cumplimiento del plan de comunicación.</t>
    </r>
  </si>
  <si>
    <r>
      <rPr>
        <b/>
        <sz val="11"/>
        <color theme="1"/>
        <rFont val="Calibri"/>
        <family val="2"/>
        <scheme val="minor"/>
      </rPr>
      <t>FII-DIGECOG-DC-002</t>
    </r>
    <r>
      <rPr>
        <sz val="11"/>
        <color theme="1"/>
        <rFont val="Calibri"/>
        <family val="2"/>
        <scheme val="minor"/>
      </rPr>
      <t xml:space="preserve"> Cantidad de nuevos seguidores en el conjunto de redes sociales (Facebook, Twitter e Instagram).</t>
    </r>
  </si>
  <si>
    <r>
      <rPr>
        <b/>
        <sz val="11"/>
        <color theme="1"/>
        <rFont val="Calibri"/>
        <family val="2"/>
        <scheme val="minor"/>
      </rPr>
      <t>FII-DIGECOG-DC-003</t>
    </r>
    <r>
      <rPr>
        <sz val="11"/>
        <color theme="1"/>
        <rFont val="Calibri"/>
        <family val="2"/>
        <scheme val="minor"/>
      </rPr>
      <t xml:space="preserve"> Porcentaje de reconocimiento y aceptabilidad institucional.</t>
    </r>
  </si>
  <si>
    <r>
      <rPr>
        <b/>
        <sz val="11"/>
        <color theme="1"/>
        <rFont val="Calibri"/>
        <family val="2"/>
        <scheme val="minor"/>
      </rPr>
      <t xml:space="preserve">FII-DIGECOG-DC-006 </t>
    </r>
    <r>
      <rPr>
        <sz val="11"/>
        <color theme="1"/>
        <rFont val="Calibri"/>
        <family val="2"/>
        <scheme val="minor"/>
      </rPr>
      <t>Porcentaje  ejecución del programa responsabilidad social realizada.</t>
    </r>
  </si>
  <si>
    <r>
      <rPr>
        <b/>
        <sz val="11"/>
        <rFont val="Calibri"/>
        <family val="2"/>
        <scheme val="minor"/>
      </rPr>
      <t>FII-DIGECOG-OAI 03</t>
    </r>
    <r>
      <rPr>
        <sz val="11"/>
        <rFont val="Calibri"/>
        <family val="2"/>
        <scheme val="minor"/>
      </rPr>
      <t xml:space="preserve"> Porcentaje de cumplimiento de las actividades planificadas de los canales de denuncias. </t>
    </r>
  </si>
  <si>
    <r>
      <rPr>
        <b/>
        <sz val="11"/>
        <color theme="1"/>
        <rFont val="Calibri"/>
        <family val="2"/>
        <scheme val="minor"/>
      </rPr>
      <t xml:space="preserve">FII-DIGECOG-OAI-008 
</t>
    </r>
    <r>
      <rPr>
        <sz val="11"/>
        <color theme="1"/>
        <rFont val="Calibri"/>
        <family val="2"/>
        <scheme val="minor"/>
      </rPr>
      <t xml:space="preserve">Sensibilizaciones realizadas en temas de valores éticos institucionales. </t>
    </r>
  </si>
  <si>
    <r>
      <rPr>
        <b/>
        <sz val="11"/>
        <rFont val="Calibri"/>
        <family val="2"/>
        <scheme val="minor"/>
      </rPr>
      <t>FII-DIGECOG-AF-006</t>
    </r>
    <r>
      <rPr>
        <sz val="11"/>
        <color theme="1"/>
        <rFont val="Calibri"/>
        <family val="2"/>
        <scheme val="minor"/>
      </rPr>
      <t xml:space="preserve"> Porcentaje de cumplimiento de la ejecución del presupuesto planificado optimizando los  recursos financieros</t>
    </r>
  </si>
  <si>
    <t xml:space="preserve">A) Carpeta de Presentaciones en Power Point, conforme a la Curricular Formativa Vigente.                                                                                               </t>
  </si>
  <si>
    <t xml:space="preserve">1. Remitir encuesta de satisfacción de usuarios de los servicios ofrecidos por la  Oficina de Acceso a la Información de acceso a la información. </t>
  </si>
  <si>
    <t>2. Desarrollar acciones que impulsen las ideas innovadoras del personal.</t>
  </si>
  <si>
    <t>3. Celebración de la Semana de la Innovación.</t>
  </si>
  <si>
    <t>6. Capacitar auditores líderes externos e internos en las Normas ISO.</t>
  </si>
  <si>
    <t>A) Printscreen de publicaciones.</t>
  </si>
  <si>
    <t xml:space="preserve">4. Realizar una (1) sensibilización trimestral a los fines de mantener la cultura ética institucional. </t>
  </si>
  <si>
    <t>8. Realizar Benchmarking sobre implementación de sello de género.</t>
  </si>
  <si>
    <t>A) Listado de participantes.
B) Fotos de Benchmarking.</t>
  </si>
  <si>
    <r>
      <rPr>
        <b/>
        <sz val="11"/>
        <color theme="1"/>
        <rFont val="Calibri"/>
        <family val="2"/>
        <scheme val="minor"/>
      </rPr>
      <t xml:space="preserve">FII-DIGECOG-DJ-010 </t>
    </r>
    <r>
      <rPr>
        <sz val="11"/>
        <color theme="1"/>
        <rFont val="Calibri"/>
        <family val="2"/>
        <scheme val="minor"/>
      </rPr>
      <t xml:space="preserve">Porcentaje de las actividades establecidas del programa de cultura antisoborno y cumplimento. </t>
    </r>
  </si>
  <si>
    <r>
      <rPr>
        <b/>
        <sz val="11"/>
        <color rgb="FF000000"/>
        <rFont val="Calibri"/>
        <family val="2"/>
        <scheme val="minor"/>
      </rPr>
      <t>FII-DIGECOG-TI-010</t>
    </r>
    <r>
      <rPr>
        <sz val="11"/>
        <color rgb="FF000000"/>
        <rFont val="Calibri"/>
        <family val="2"/>
        <scheme val="minor"/>
      </rPr>
      <t xml:space="preserve"> 
Cantidad de actualizaciones de la matriz de riesgos TICS. </t>
    </r>
  </si>
  <si>
    <r>
      <rPr>
        <b/>
        <sz val="11"/>
        <color rgb="FF000000"/>
        <rFont val="Calibri"/>
        <family val="2"/>
        <scheme val="minor"/>
      </rPr>
      <t xml:space="preserve">FII-DIGECOG-TI-011
</t>
    </r>
    <r>
      <rPr>
        <sz val="11"/>
        <color rgb="FF000000"/>
        <rFont val="Calibri"/>
        <family val="2"/>
        <scheme val="minor"/>
      </rPr>
      <t>Número de revalidación de los perfiles de usuarios en las diferentes plataformas.</t>
    </r>
  </si>
  <si>
    <r>
      <rPr>
        <b/>
        <sz val="11"/>
        <rFont val="Calibri"/>
        <family val="2"/>
        <scheme val="minor"/>
      </rPr>
      <t>FII-DIGECOG-TI-012</t>
    </r>
    <r>
      <rPr>
        <sz val="11"/>
        <rFont val="Calibri"/>
        <family val="2"/>
        <scheme val="minor"/>
      </rPr>
      <t xml:space="preserve"> Porcentaje de accesos otorgados a la infraestructura TIC.</t>
    </r>
  </si>
  <si>
    <r>
      <rPr>
        <b/>
        <sz val="11"/>
        <rFont val="Calibri"/>
        <family val="2"/>
        <scheme val="minor"/>
      </rPr>
      <t>FII-DIGECOG-TI-013</t>
    </r>
    <r>
      <rPr>
        <sz val="11"/>
        <rFont val="Calibri"/>
        <family val="2"/>
        <scheme val="minor"/>
      </rPr>
      <t xml:space="preserve">
Número de respaldo de la información digital de la DIGECOG realizado.</t>
    </r>
  </si>
  <si>
    <r>
      <rPr>
        <b/>
        <sz val="11"/>
        <color theme="1"/>
        <rFont val="Calibri"/>
        <family val="2"/>
        <scheme val="minor"/>
      </rPr>
      <t xml:space="preserve">FII-DIGECOG-TI-014
</t>
    </r>
    <r>
      <rPr>
        <sz val="11"/>
        <color theme="1"/>
        <rFont val="Calibri"/>
        <family val="2"/>
        <scheme val="minor"/>
      </rPr>
      <t>Número de evaluación del índice del uso de TIC e implementación de Gobierno Electrónico en el Estado Dominicano (iTICge).</t>
    </r>
  </si>
  <si>
    <r>
      <rPr>
        <b/>
        <sz val="11"/>
        <color theme="1"/>
        <rFont val="Calibri"/>
        <family val="2"/>
        <scheme val="minor"/>
      </rPr>
      <t xml:space="preserve">FII-DIGECOG-TI-015
</t>
    </r>
    <r>
      <rPr>
        <sz val="11"/>
        <color theme="1"/>
        <rFont val="Calibri"/>
        <family val="2"/>
        <scheme val="minor"/>
      </rPr>
      <t>Número de  Recertificación Nortic.</t>
    </r>
  </si>
  <si>
    <r>
      <rPr>
        <b/>
        <sz val="11"/>
        <color theme="1"/>
        <rFont val="Calibri"/>
        <family val="2"/>
        <scheme val="minor"/>
      </rPr>
      <t xml:space="preserve">FII-DIGECOG-TI-016 
</t>
    </r>
    <r>
      <rPr>
        <sz val="11"/>
        <color theme="1"/>
        <rFont val="Calibri"/>
        <family val="2"/>
        <scheme val="minor"/>
      </rPr>
      <t>Porcentaje de implementación de la oficina sin papeles de acuerdo al plan.</t>
    </r>
  </si>
  <si>
    <t>4. Celebración de la Semana de la Calidad, (charlas, concursos, entre otras.).</t>
  </si>
  <si>
    <t>2. Elaborar y ejecutar el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</si>
</sst>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0" x14ac:knownFonts="1">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sz val="14"/>
      <color theme="1"/>
      <name val="Calibri"/>
      <family val="2"/>
      <scheme val="minor"/>
    </font>
    <font>
      <sz val="10"/>
      <color theme="4" tint="-0.249977111117893"/>
      <name val="Calibri"/>
      <family val="2"/>
      <scheme val="minor"/>
    </font>
    <font>
      <b/>
      <sz val="10"/>
      <color theme="4" tint="-0.249977111117893"/>
      <name val="Calibri"/>
      <family val="2"/>
      <scheme val="minor"/>
    </font>
    <font>
      <sz val="10"/>
      <name val="Calibri"/>
      <family val="2"/>
      <scheme val="minor"/>
    </font>
    <font>
      <sz val="10"/>
      <color rgb="FFFF0000"/>
      <name val="Calibri"/>
      <family val="2"/>
      <scheme val="minor"/>
    </font>
    <font>
      <sz val="11"/>
      <color theme="1"/>
      <name val="Times New Roman"/>
      <family val="1"/>
    </font>
    <font>
      <b/>
      <sz val="12"/>
      <color theme="0"/>
      <name val="Calibri"/>
      <family val="2"/>
      <scheme val="minor"/>
    </font>
    <font>
      <b/>
      <sz val="12"/>
      <name val="Calibri"/>
      <family val="2"/>
      <scheme val="minor"/>
    </font>
    <font>
      <b/>
      <sz val="10"/>
      <name val="Calibri"/>
      <family val="2"/>
      <scheme val="minor"/>
    </font>
    <font>
      <sz val="11"/>
      <color rgb="FFFF0000"/>
      <name val="Calibri"/>
      <family val="2"/>
      <scheme val="minor"/>
    </font>
    <font>
      <sz val="11"/>
      <color rgb="FF000000"/>
      <name val="Calibri"/>
      <family val="2"/>
    </font>
    <font>
      <sz val="11"/>
      <name val="Calibri"/>
      <family val="2"/>
    </font>
    <font>
      <sz val="12"/>
      <name val="Calibri"/>
      <family val="2"/>
      <scheme val="minor"/>
    </font>
    <font>
      <sz val="12"/>
      <color theme="4" tint="-0.249977111117893"/>
      <name val="Calibri"/>
      <family val="2"/>
      <scheme val="minor"/>
    </font>
    <font>
      <sz val="12"/>
      <color theme="1"/>
      <name val="Calibri"/>
      <family val="2"/>
      <scheme val="minor"/>
    </font>
    <font>
      <b/>
      <sz val="9"/>
      <color indexed="81"/>
      <name val="Tahoma"/>
      <family val="2"/>
    </font>
    <font>
      <sz val="9"/>
      <color indexed="81"/>
      <name val="Tahoma"/>
      <family val="2"/>
    </font>
    <font>
      <b/>
      <sz val="12"/>
      <color theme="4" tint="-0.249977111117893"/>
      <name val="Calibri"/>
      <family val="2"/>
      <scheme val="minor"/>
    </font>
    <font>
      <b/>
      <sz val="11"/>
      <color rgb="FF000000"/>
      <name val="Calibri"/>
      <family val="2"/>
      <scheme val="minor"/>
    </font>
    <font>
      <sz val="11"/>
      <color rgb="FF2F75B5"/>
      <name val="Calibri"/>
      <family val="2"/>
      <scheme val="minor"/>
    </font>
    <font>
      <sz val="11"/>
      <color rgb="FF548235"/>
      <name val="Calibri"/>
      <family val="2"/>
      <scheme val="minor"/>
    </font>
    <font>
      <b/>
      <sz val="11"/>
      <color theme="3" tint="-0.249977111117893"/>
      <name val="Calibri"/>
      <family val="2"/>
      <scheme val="minor"/>
    </font>
    <font>
      <sz val="11"/>
      <color theme="3" tint="-0.249977111117893"/>
      <name val="Calibri"/>
      <family val="2"/>
      <scheme val="minor"/>
    </font>
    <font>
      <sz val="11"/>
      <color theme="2" tint="-0.89999084444715716"/>
      <name val="Calibri"/>
      <family val="2"/>
      <scheme val="minor"/>
    </font>
    <font>
      <b/>
      <sz val="11"/>
      <color theme="2" tint="-0.89999084444715716"/>
      <name val="Calibri"/>
      <family val="2"/>
      <scheme val="minor"/>
    </font>
    <font>
      <b/>
      <sz val="11"/>
      <color rgb="FFFF0000"/>
      <name val="Calibri"/>
      <family val="2"/>
      <scheme val="minor"/>
    </font>
    <font>
      <sz val="11"/>
      <color theme="4"/>
      <name val="Calibri"/>
      <family val="2"/>
      <scheme val="minor"/>
    </font>
    <font>
      <sz val="12"/>
      <color rgb="FF2F75B5"/>
      <name val="Calibri"/>
      <family val="2"/>
      <scheme val="minor"/>
    </font>
    <font>
      <sz val="12"/>
      <color rgb="FFFF0000"/>
      <name val="Calibri"/>
      <family val="2"/>
      <scheme val="minor"/>
    </font>
  </fonts>
  <fills count="21">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FFFF"/>
        <bgColor rgb="FF000000"/>
      </patternFill>
    </fill>
    <fill>
      <patternFill patternType="solid">
        <fgColor theme="4" tint="0.39997558519241921"/>
        <bgColor rgb="FF000000"/>
      </patternFill>
    </fill>
    <fill>
      <patternFill patternType="solid">
        <fgColor theme="4" tint="-0.249977111117893"/>
        <bgColor rgb="FF000000"/>
      </patternFill>
    </fill>
    <fill>
      <patternFill patternType="solid">
        <fgColor theme="0"/>
        <bgColor rgb="FF000000"/>
      </patternFill>
    </fill>
    <fill>
      <patternFill patternType="solid">
        <fgColor rgb="FF2F75B5"/>
        <bgColor rgb="FF000000"/>
      </patternFill>
    </fill>
    <fill>
      <patternFill patternType="solid">
        <fgColor theme="4"/>
        <bgColor indexed="64"/>
      </patternFill>
    </fill>
    <fill>
      <patternFill patternType="solid">
        <fgColor theme="8" tint="0.79998168889431442"/>
        <bgColor rgb="FF000000"/>
      </patternFill>
    </fill>
    <fill>
      <patternFill patternType="solid">
        <fgColor theme="8" tint="0.59999389629810485"/>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indexed="64"/>
      </left>
      <right/>
      <top/>
      <bottom/>
      <diagonal/>
    </border>
    <border>
      <left/>
      <right style="thin">
        <color auto="1"/>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right style="thin">
        <color auto="1"/>
      </right>
      <top style="medium">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24">
    <xf numFmtId="0" fontId="0" fillId="0" borderId="0" xfId="0"/>
    <xf numFmtId="0" fontId="4" fillId="2" borderId="1" xfId="0" applyFont="1" applyFill="1" applyBorder="1" applyAlignment="1">
      <alignment horizontal="center" vertical="top" wrapText="1"/>
    </xf>
    <xf numFmtId="0" fontId="0"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Fill="1" applyBorder="1" applyAlignment="1">
      <alignment wrapText="1"/>
    </xf>
    <xf numFmtId="0" fontId="0" fillId="0" borderId="1" xfId="0" applyFont="1" applyFill="1" applyBorder="1"/>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43" fontId="2" fillId="0" borderId="1" xfId="3" applyFont="1" applyFill="1" applyBorder="1" applyAlignment="1" applyProtection="1">
      <alignment horizontal="center" vertical="center" wrapText="1"/>
    </xf>
    <xf numFmtId="43" fontId="2" fillId="0" borderId="1" xfId="2" applyFont="1" applyFill="1" applyBorder="1" applyAlignment="1" applyProtection="1">
      <alignment horizontal="center" vertical="center"/>
    </xf>
    <xf numFmtId="43" fontId="2" fillId="0" borderId="1" xfId="3" applyFont="1" applyFill="1" applyBorder="1" applyAlignment="1" applyProtection="1">
      <alignment horizontal="center" wrapText="1"/>
    </xf>
    <xf numFmtId="43" fontId="2" fillId="0" borderId="1" xfId="3" applyFont="1" applyFill="1" applyBorder="1" applyAlignment="1" applyProtection="1">
      <alignment horizontal="center"/>
    </xf>
    <xf numFmtId="0" fontId="0"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xf>
    <xf numFmtId="0" fontId="0" fillId="0" borderId="1" xfId="0" applyFont="1" applyFill="1" applyBorder="1" applyAlignment="1" applyProtection="1">
      <alignment wrapText="1"/>
      <protection locked="0"/>
    </xf>
    <xf numFmtId="0" fontId="0" fillId="0" borderId="0" xfId="0" applyFont="1" applyAlignment="1" applyProtection="1">
      <alignment vertical="center" wrapText="1"/>
      <protection locked="0"/>
    </xf>
    <xf numFmtId="43" fontId="2" fillId="0" borderId="1" xfId="2"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43" fontId="2" fillId="0" borderId="1" xfId="2" applyFont="1" applyFill="1" applyBorder="1" applyAlignment="1" applyProtection="1">
      <alignment horizontal="center"/>
    </xf>
    <xf numFmtId="43" fontId="2" fillId="0" borderId="1" xfId="2" applyFont="1" applyFill="1" applyBorder="1" applyAlignment="1" applyProtection="1">
      <alignment horizontal="center" wrapText="1"/>
    </xf>
    <xf numFmtId="43" fontId="2" fillId="0" borderId="1" xfId="3" applyFont="1" applyFill="1" applyBorder="1" applyAlignment="1" applyProtection="1">
      <alignment horizontal="right"/>
    </xf>
    <xf numFmtId="43" fontId="2" fillId="0" borderId="1" xfId="3" applyFont="1" applyFill="1" applyBorder="1" applyAlignment="1" applyProtection="1"/>
    <xf numFmtId="43" fontId="2" fillId="0" borderId="1" xfId="3" applyFont="1" applyFill="1" applyBorder="1" applyAlignment="1" applyProtection="1">
      <alignment wrapText="1"/>
    </xf>
    <xf numFmtId="0" fontId="0" fillId="0" borderId="1" xfId="0" applyFont="1" applyBorder="1" applyAlignment="1" applyProtection="1">
      <alignment horizontal="center" wrapText="1"/>
      <protection locked="0"/>
    </xf>
    <xf numFmtId="43" fontId="1" fillId="0" borderId="1" xfId="3" applyFont="1" applyFill="1" applyBorder="1" applyAlignment="1" applyProtection="1">
      <alignment horizontal="right" wrapText="1"/>
    </xf>
    <xf numFmtId="43" fontId="1" fillId="0" borderId="1" xfId="3" applyFont="1" applyFill="1" applyBorder="1" applyAlignment="1" applyProtection="1">
      <alignment horizontal="center" wrapText="1"/>
    </xf>
    <xf numFmtId="43" fontId="1" fillId="0" borderId="1" xfId="3" applyFont="1" applyFill="1" applyBorder="1" applyAlignment="1" applyProtection="1">
      <alignment wrapText="1"/>
    </xf>
    <xf numFmtId="43" fontId="1" fillId="0" borderId="1" xfId="3" applyFont="1" applyFill="1" applyBorder="1" applyAlignment="1" applyProtection="1">
      <alignment horizontal="right"/>
    </xf>
    <xf numFmtId="43" fontId="1" fillId="0" borderId="1" xfId="3" applyFont="1" applyFill="1" applyBorder="1" applyAlignment="1" applyProtection="1">
      <alignment horizontal="center"/>
    </xf>
    <xf numFmtId="4" fontId="1" fillId="0" borderId="1" xfId="3" applyNumberFormat="1" applyFont="1" applyFill="1" applyBorder="1" applyAlignment="1" applyProtection="1">
      <alignment horizontal="right"/>
    </xf>
    <xf numFmtId="43" fontId="2" fillId="0" borderId="1" xfId="3" applyFont="1" applyFill="1" applyBorder="1" applyAlignment="1" applyProtection="1">
      <alignment horizontal="right" wrapText="1"/>
    </xf>
    <xf numFmtId="43" fontId="2" fillId="0" borderId="1" xfId="3" applyFont="1" applyFill="1" applyBorder="1" applyAlignment="1" applyProtection="1">
      <alignment vertical="center" wrapText="1"/>
    </xf>
    <xf numFmtId="43" fontId="2" fillId="0" borderId="1" xfId="3" applyFont="1" applyFill="1" applyBorder="1" applyAlignment="1" applyProtection="1">
      <alignment horizontal="right" vertical="center" wrapText="1"/>
    </xf>
    <xf numFmtId="43" fontId="0" fillId="0" borderId="0" xfId="2" applyFont="1" applyAlignment="1" applyProtection="1">
      <alignment horizontal="center" wrapText="1"/>
      <protection locked="0"/>
    </xf>
    <xf numFmtId="0" fontId="0" fillId="11" borderId="0" xfId="0" applyFont="1" applyFill="1" applyAlignment="1" applyProtection="1">
      <alignment horizontal="center" vertical="center"/>
      <protection locked="0"/>
    </xf>
    <xf numFmtId="0" fontId="17" fillId="2" borderId="1" xfId="0" applyFont="1" applyFill="1" applyBorder="1" applyAlignment="1" applyProtection="1">
      <alignment vertical="center" wrapText="1"/>
      <protection locked="0"/>
    </xf>
    <xf numFmtId="0" fontId="18" fillId="9"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3" fontId="3" fillId="0" borderId="1" xfId="0" applyNumberFormat="1" applyFont="1" applyFill="1" applyBorder="1" applyAlignment="1" applyProtection="1">
      <alignment horizontal="right" vertical="center" wrapText="1"/>
      <protection locked="0"/>
    </xf>
    <xf numFmtId="0" fontId="12" fillId="0" borderId="1" xfId="0" applyFont="1" applyFill="1" applyBorder="1" applyAlignment="1" applyProtection="1">
      <alignment vertical="top" wrapText="1"/>
      <protection locked="0"/>
    </xf>
    <xf numFmtId="1" fontId="13" fillId="0"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vertical="top" wrapText="1"/>
      <protection locked="0"/>
    </xf>
    <xf numFmtId="0" fontId="18"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wrapText="1"/>
      <protection locked="0"/>
    </xf>
    <xf numFmtId="43" fontId="3" fillId="0" borderId="1" xfId="0" applyNumberFormat="1"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vertical="top" wrapText="1"/>
      <protection locked="0"/>
    </xf>
    <xf numFmtId="1" fontId="13" fillId="0" borderId="4" xfId="0" applyNumberFormat="1"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vertical="top" wrapText="1"/>
      <protection locked="0"/>
    </xf>
    <xf numFmtId="0" fontId="0"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right" vertical="center" wrapText="1"/>
      <protection locked="0"/>
    </xf>
    <xf numFmtId="0" fontId="10" fillId="0" borderId="1" xfId="0" applyFont="1" applyFill="1" applyBorder="1" applyAlignment="1" applyProtection="1">
      <alignment wrapText="1"/>
      <protection locked="0"/>
    </xf>
    <xf numFmtId="0" fontId="0" fillId="0" borderId="1" xfId="0" applyFont="1" applyBorder="1" applyAlignment="1" applyProtection="1">
      <alignment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11" fillId="0" borderId="1" xfId="0" applyFont="1" applyFill="1" applyBorder="1" applyAlignment="1" applyProtection="1">
      <alignment horizontal="center"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right" vertical="center" wrapText="1"/>
      <protection locked="0"/>
    </xf>
    <xf numFmtId="0" fontId="11" fillId="0" borderId="1" xfId="0" applyFont="1" applyBorder="1" applyAlignment="1" applyProtection="1">
      <alignment wrapText="1"/>
      <protection locked="0"/>
    </xf>
    <xf numFmtId="0" fontId="10" fillId="0" borderId="7" xfId="0" applyFont="1" applyFill="1" applyBorder="1" applyAlignment="1" applyProtection="1">
      <alignment wrapText="1"/>
      <protection locked="0"/>
    </xf>
    <xf numFmtId="3" fontId="0" fillId="0" borderId="1" xfId="0" applyNumberFormat="1" applyFont="1" applyBorder="1" applyAlignment="1" applyProtection="1">
      <alignment horizontal="center" wrapText="1"/>
      <protection locked="0"/>
    </xf>
    <xf numFmtId="0" fontId="6" fillId="0" borderId="1"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protection locked="0"/>
    </xf>
    <xf numFmtId="0" fontId="0" fillId="0" borderId="0" xfId="0" applyProtection="1">
      <protection locked="0"/>
    </xf>
    <xf numFmtId="0" fontId="5" fillId="4" borderId="1" xfId="0" applyFont="1" applyFill="1" applyBorder="1" applyAlignment="1" applyProtection="1">
      <alignment horizontal="center" vertical="center" wrapText="1"/>
    </xf>
    <xf numFmtId="3" fontId="5" fillId="4" borderId="1" xfId="0" applyNumberFormat="1" applyFont="1" applyFill="1" applyBorder="1" applyAlignment="1" applyProtection="1">
      <alignment horizontal="center" vertical="center" wrapText="1"/>
    </xf>
    <xf numFmtId="0" fontId="25" fillId="0" borderId="1" xfId="0" applyFont="1" applyFill="1" applyBorder="1" applyAlignment="1">
      <alignment vertical="center" wrapText="1"/>
    </xf>
    <xf numFmtId="0" fontId="2" fillId="0" borderId="1" xfId="0" applyFont="1" applyFill="1" applyBorder="1" applyAlignment="1" applyProtection="1">
      <alignment vertical="center"/>
      <protection locked="0"/>
    </xf>
    <xf numFmtId="0" fontId="2"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protection locked="0"/>
    </xf>
    <xf numFmtId="43" fontId="1" fillId="0" borderId="1" xfId="2" applyFont="1" applyFill="1" applyBorder="1" applyAlignment="1" applyProtection="1">
      <alignment horizontal="center" wrapText="1"/>
    </xf>
    <xf numFmtId="0" fontId="0"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43" fontId="0" fillId="0" borderId="1" xfId="2" applyFont="1" applyFill="1" applyBorder="1" applyAlignment="1" applyProtection="1">
      <alignment horizontal="center" wrapText="1"/>
      <protection locked="0"/>
    </xf>
    <xf numFmtId="0" fontId="2" fillId="0" borderId="1" xfId="0" applyNumberFormat="1" applyFont="1" applyFill="1" applyBorder="1" applyAlignment="1" applyProtection="1">
      <alignment horizontal="left" vertical="center" wrapText="1" readingOrder="1"/>
      <protection locked="0"/>
    </xf>
    <xf numFmtId="4" fontId="0" fillId="0" borderId="1" xfId="0" applyNumberFormat="1" applyFont="1" applyFill="1" applyBorder="1" applyAlignment="1" applyProtection="1">
      <alignment horizontal="right" wrapText="1"/>
      <protection locked="0"/>
    </xf>
    <xf numFmtId="43" fontId="2" fillId="0" borderId="1" xfId="2" applyFont="1" applyFill="1" applyBorder="1" applyAlignment="1" applyProtection="1">
      <alignment horizontal="right" wrapText="1"/>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center" vertical="center"/>
    </xf>
    <xf numFmtId="43" fontId="0" fillId="0" borderId="1" xfId="2" applyFont="1" applyFill="1" applyBorder="1" applyAlignment="1">
      <alignment horizontal="center" wrapText="1"/>
    </xf>
    <xf numFmtId="43" fontId="1" fillId="0" borderId="1" xfId="3" applyFont="1" applyFill="1" applyBorder="1" applyAlignment="1" applyProtection="1">
      <alignment horizontal="center" wrapText="1"/>
      <protection locked="0"/>
    </xf>
    <xf numFmtId="0" fontId="0" fillId="0" borderId="1" xfId="0" applyFont="1" applyFill="1" applyBorder="1" applyAlignment="1" applyProtection="1">
      <alignment vertical="center"/>
      <protection locked="0"/>
    </xf>
    <xf numFmtId="43" fontId="0" fillId="0" borderId="1" xfId="3" applyFont="1" applyFill="1" applyBorder="1" applyAlignment="1" applyProtection="1">
      <alignment horizontal="center"/>
    </xf>
    <xf numFmtId="0" fontId="16"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protection locked="0"/>
    </xf>
    <xf numFmtId="0" fontId="0" fillId="0" borderId="7" xfId="0" applyFont="1" applyFill="1" applyBorder="1" applyAlignment="1" applyProtection="1">
      <alignment horizontal="center" vertical="center"/>
      <protection locked="0"/>
    </xf>
    <xf numFmtId="0" fontId="0" fillId="0" borderId="1" xfId="0" applyFont="1" applyFill="1" applyBorder="1" applyAlignment="1">
      <alignment horizontal="center"/>
    </xf>
    <xf numFmtId="43" fontId="2" fillId="0" borderId="1" xfId="2" applyFont="1" applyFill="1" applyBorder="1" applyAlignment="1" applyProtection="1">
      <alignment horizontal="center" wrapText="1"/>
      <protection locked="0"/>
    </xf>
    <xf numFmtId="0" fontId="0" fillId="0" borderId="4" xfId="0" applyFont="1" applyFill="1" applyBorder="1" applyAlignment="1" applyProtection="1">
      <alignment vertical="center" wrapText="1"/>
      <protection locked="0"/>
    </xf>
    <xf numFmtId="0" fontId="0" fillId="0" borderId="4" xfId="0" applyFont="1" applyFill="1" applyBorder="1" applyAlignment="1" applyProtection="1">
      <alignment horizontal="center" vertical="center"/>
      <protection locked="0"/>
    </xf>
    <xf numFmtId="43" fontId="0" fillId="0" borderId="4" xfId="2" applyFont="1" applyFill="1" applyBorder="1" applyAlignment="1" applyProtection="1">
      <alignment horizontal="center" wrapText="1"/>
      <protection locked="0"/>
    </xf>
    <xf numFmtId="0" fontId="2" fillId="0" borderId="1" xfId="0" applyFont="1" applyFill="1" applyBorder="1" applyAlignment="1" applyProtection="1">
      <alignment horizontal="left" vertical="center" readingOrder="1"/>
      <protection locked="0"/>
    </xf>
    <xf numFmtId="43" fontId="0" fillId="0" borderId="1" xfId="0" applyNumberFormat="1" applyFont="1" applyFill="1" applyBorder="1" applyAlignment="1" applyProtection="1">
      <alignment horizontal="center" wrapText="1"/>
      <protection locked="0"/>
    </xf>
    <xf numFmtId="0" fontId="0" fillId="0" borderId="1" xfId="0" applyFont="1" applyFill="1" applyBorder="1" applyAlignment="1" applyProtection="1">
      <alignment horizontal="center"/>
      <protection locked="0"/>
    </xf>
    <xf numFmtId="0" fontId="0" fillId="0" borderId="1" xfId="0" applyFont="1" applyFill="1" applyBorder="1" applyProtection="1">
      <protection locked="0"/>
    </xf>
    <xf numFmtId="0" fontId="0" fillId="0" borderId="1" xfId="0" applyFill="1" applyBorder="1"/>
    <xf numFmtId="0" fontId="2" fillId="0" borderId="2" xfId="0" applyFont="1" applyFill="1" applyBorder="1" applyAlignment="1" applyProtection="1">
      <alignment vertical="center" wrapText="1"/>
      <protection locked="0"/>
    </xf>
    <xf numFmtId="0" fontId="2" fillId="0" borderId="2" xfId="0" applyFont="1" applyFill="1" applyBorder="1" applyAlignment="1" applyProtection="1">
      <alignment horizontal="center" vertical="center"/>
      <protection locked="0"/>
    </xf>
    <xf numFmtId="43" fontId="0" fillId="0" borderId="1" xfId="2" applyFont="1" applyFill="1" applyBorder="1" applyAlignment="1" applyProtection="1">
      <alignment horizontal="right" vertical="center"/>
      <protection locked="0"/>
    </xf>
    <xf numFmtId="0" fontId="2" fillId="0" borderId="1" xfId="0" applyFont="1" applyFill="1" applyBorder="1" applyAlignment="1" applyProtection="1">
      <alignment horizontal="center"/>
      <protection locked="0"/>
    </xf>
    <xf numFmtId="0" fontId="2" fillId="0" borderId="1" xfId="0" applyFont="1" applyFill="1" applyBorder="1" applyProtection="1">
      <protection locked="0"/>
    </xf>
    <xf numFmtId="43" fontId="2" fillId="0" borderId="1" xfId="2" applyFont="1" applyFill="1" applyBorder="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wrapText="1"/>
      <protection locked="0"/>
    </xf>
    <xf numFmtId="43" fontId="0" fillId="0" borderId="1" xfId="2"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43" fontId="0"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43" fontId="2" fillId="0" borderId="1" xfId="2" applyFont="1" applyFill="1" applyBorder="1" applyAlignment="1">
      <alignment horizontal="center" wrapText="1"/>
    </xf>
    <xf numFmtId="43" fontId="2" fillId="0" borderId="1" xfId="3" applyFont="1" applyFill="1" applyBorder="1" applyAlignment="1" applyProtection="1">
      <alignment horizontal="left"/>
    </xf>
    <xf numFmtId="0" fontId="3" fillId="0" borderId="1" xfId="0" applyFont="1" applyFill="1" applyBorder="1" applyAlignment="1" applyProtection="1">
      <alignment horizontal="left" vertical="center" wrapText="1" readingOrder="1"/>
      <protection locked="0"/>
    </xf>
    <xf numFmtId="0" fontId="0" fillId="0" borderId="1" xfId="0" applyFill="1" applyBorder="1" applyAlignment="1" applyProtection="1">
      <alignment horizontal="right"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wrapText="1"/>
      <protection locked="0"/>
    </xf>
    <xf numFmtId="0" fontId="0" fillId="0" borderId="1" xfId="0" applyFill="1" applyBorder="1" applyAlignment="1">
      <alignment vertical="center"/>
    </xf>
    <xf numFmtId="4" fontId="0" fillId="0" borderId="1" xfId="2" applyNumberFormat="1" applyFont="1" applyFill="1" applyBorder="1" applyAlignment="1" applyProtection="1">
      <alignment horizontal="right" wrapText="1"/>
      <protection locked="0"/>
    </xf>
    <xf numFmtId="4" fontId="0" fillId="0" borderId="1" xfId="0" applyNumberFormat="1" applyFill="1" applyBorder="1" applyAlignment="1" applyProtection="1">
      <alignment horizontal="right" wrapText="1"/>
      <protection locked="0"/>
    </xf>
    <xf numFmtId="0" fontId="1" fillId="0" borderId="1" xfId="0" applyFont="1" applyFill="1" applyBorder="1" applyAlignment="1">
      <alignment vertical="center"/>
    </xf>
    <xf numFmtId="43" fontId="2" fillId="0" borderId="1" xfId="2" applyFont="1" applyFill="1" applyBorder="1" applyAlignment="1" applyProtection="1">
      <alignment horizontal="center"/>
      <protection locked="0"/>
    </xf>
    <xf numFmtId="0" fontId="0" fillId="0" borderId="1" xfId="0" applyFill="1" applyBorder="1" applyAlignment="1" applyProtection="1">
      <alignment horizontal="left" wrapText="1"/>
      <protection locked="0"/>
    </xf>
    <xf numFmtId="4" fontId="0" fillId="0" borderId="1" xfId="0" applyNumberFormat="1" applyFill="1" applyBorder="1" applyAlignment="1" applyProtection="1">
      <alignment horizontal="right" vertical="center" wrapText="1"/>
      <protection locked="0"/>
    </xf>
    <xf numFmtId="43" fontId="0" fillId="0" borderId="1" xfId="0" applyNumberFormat="1" applyFill="1" applyBorder="1" applyAlignment="1" applyProtection="1">
      <alignment horizontal="center" wrapText="1"/>
      <protection locked="0"/>
    </xf>
    <xf numFmtId="0" fontId="0" fillId="0" borderId="1" xfId="0" applyFill="1" applyBorder="1" applyAlignment="1" applyProtection="1">
      <alignment vertical="center"/>
      <protection locked="0"/>
    </xf>
    <xf numFmtId="0" fontId="14" fillId="0" borderId="1" xfId="0" applyFont="1" applyFill="1" applyBorder="1" applyAlignment="1" applyProtection="1">
      <alignment horizontal="center" vertical="center"/>
      <protection locked="0"/>
    </xf>
    <xf numFmtId="0" fontId="21" fillId="0" borderId="1" xfId="0" applyFont="1" applyFill="1" applyBorder="1" applyAlignment="1">
      <alignment vertical="center" wrapText="1"/>
    </xf>
    <xf numFmtId="0" fontId="21" fillId="0" borderId="1" xfId="0" applyFont="1" applyFill="1" applyBorder="1" applyAlignment="1">
      <alignment horizontal="center" vertical="center"/>
    </xf>
    <xf numFmtId="4" fontId="21" fillId="0" borderId="1" xfId="0" applyNumberFormat="1" applyFont="1" applyFill="1" applyBorder="1" applyAlignment="1">
      <alignment horizontal="right" vertical="center" wrapText="1"/>
    </xf>
    <xf numFmtId="2" fontId="21" fillId="0" borderId="1" xfId="0" applyNumberFormat="1" applyFont="1" applyFill="1" applyBorder="1" applyAlignment="1">
      <alignment horizontal="right"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xf>
    <xf numFmtId="2" fontId="22" fillId="0" borderId="1" xfId="0" applyNumberFormat="1" applyFont="1" applyFill="1" applyBorder="1" applyAlignment="1">
      <alignment horizontal="right" vertical="center" wrapText="1"/>
    </xf>
    <xf numFmtId="2" fontId="22" fillId="0" borderId="1" xfId="0" applyNumberFormat="1" applyFont="1" applyFill="1" applyBorder="1" applyAlignment="1">
      <alignment horizontal="right" vertical="center"/>
    </xf>
    <xf numFmtId="0" fontId="22" fillId="0" borderId="1" xfId="0" applyFont="1" applyFill="1" applyBorder="1" applyAlignment="1">
      <alignment horizontal="center" vertical="center" wrapText="1"/>
    </xf>
    <xf numFmtId="43" fontId="0" fillId="0" borderId="1" xfId="2" applyFont="1" applyFill="1" applyBorder="1" applyAlignment="1">
      <alignment horizontal="center" vertical="center" wrapText="1"/>
    </xf>
    <xf numFmtId="43" fontId="2" fillId="0" borderId="1" xfId="3" applyFont="1" applyFill="1" applyBorder="1" applyAlignment="1">
      <alignment horizontal="right"/>
    </xf>
    <xf numFmtId="43" fontId="2" fillId="0" borderId="1" xfId="0" applyNumberFormat="1" applyFont="1" applyFill="1" applyBorder="1" applyAlignment="1"/>
    <xf numFmtId="43" fontId="2" fillId="0" borderId="1" xfId="3" applyFont="1" applyFill="1" applyBorder="1" applyAlignment="1">
      <alignment horizontal="right" wrapText="1"/>
    </xf>
    <xf numFmtId="43" fontId="2" fillId="0" borderId="1" xfId="3" applyFont="1" applyFill="1" applyBorder="1" applyAlignment="1">
      <alignment horizontal="right" vertical="center"/>
    </xf>
    <xf numFmtId="43" fontId="2" fillId="0" borderId="1" xfId="3" applyFont="1" applyFill="1" applyBorder="1" applyAlignment="1">
      <alignment horizontal="right" vertical="center" wrapText="1"/>
    </xf>
    <xf numFmtId="0" fontId="2" fillId="0" borderId="0"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 fillId="0" borderId="2"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2" fillId="0" borderId="5" xfId="0" applyFont="1" applyFill="1" applyBorder="1" applyAlignment="1" applyProtection="1">
      <alignment vertical="center" wrapText="1"/>
      <protection locked="0"/>
    </xf>
    <xf numFmtId="0" fontId="2" fillId="0" borderId="2" xfId="0" applyFont="1" applyFill="1" applyBorder="1" applyAlignment="1" applyProtection="1">
      <alignment vertical="center"/>
      <protection locked="0"/>
    </xf>
    <xf numFmtId="0" fontId="0" fillId="0" borderId="2" xfId="0" applyFont="1" applyFill="1" applyBorder="1" applyAlignment="1">
      <alignment horizontal="center" vertical="center"/>
    </xf>
    <xf numFmtId="0" fontId="0" fillId="0" borderId="5" xfId="0" applyFont="1" applyFill="1" applyBorder="1" applyAlignment="1" applyProtection="1">
      <alignment horizontal="center" vertical="center"/>
      <protection locked="0"/>
    </xf>
    <xf numFmtId="43" fontId="1" fillId="0" borderId="0" xfId="3" applyFont="1" applyFill="1" applyBorder="1" applyAlignment="1" applyProtection="1">
      <alignment horizontal="center"/>
    </xf>
    <xf numFmtId="43" fontId="0" fillId="0" borderId="1" xfId="2" applyFont="1" applyFill="1" applyBorder="1" applyAlignment="1" applyProtection="1">
      <alignment horizontal="right" vertical="center" wrapText="1"/>
      <protection locked="0"/>
    </xf>
    <xf numFmtId="0" fontId="0" fillId="11" borderId="0" xfId="0" applyFill="1" applyBorder="1" applyProtection="1">
      <protection locked="0"/>
    </xf>
    <xf numFmtId="0" fontId="0" fillId="0" borderId="0" xfId="0" applyBorder="1" applyProtection="1">
      <protection locked="0"/>
    </xf>
    <xf numFmtId="0" fontId="7" fillId="10" borderId="7"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wrapText="1"/>
      <protection locked="0"/>
    </xf>
    <xf numFmtId="43" fontId="7" fillId="10" borderId="1" xfId="2" applyFont="1" applyFill="1" applyBorder="1" applyAlignment="1" applyProtection="1">
      <alignment horizontal="center" wrapText="1"/>
      <protection locked="0"/>
    </xf>
    <xf numFmtId="0" fontId="20" fillId="0" borderId="2" xfId="0" applyFon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2" xfId="0" applyFill="1" applyBorder="1" applyAlignment="1">
      <alignment horizontal="center" vertical="center"/>
    </xf>
    <xf numFmtId="0" fontId="2" fillId="0" borderId="5" xfId="0" applyFont="1" applyFill="1" applyBorder="1" applyAlignment="1" applyProtection="1">
      <alignment horizontal="center" vertical="center" wrapText="1"/>
      <protection locked="0"/>
    </xf>
    <xf numFmtId="0" fontId="2" fillId="0" borderId="2" xfId="0" applyFont="1" applyFill="1" applyBorder="1" applyAlignment="1" applyProtection="1">
      <alignment wrapText="1"/>
      <protection locked="0"/>
    </xf>
    <xf numFmtId="0" fontId="2" fillId="0" borderId="2" xfId="0" applyFont="1" applyFill="1" applyBorder="1" applyAlignment="1" applyProtection="1">
      <alignment vertical="center" wrapText="1"/>
    </xf>
    <xf numFmtId="0" fontId="0" fillId="0" borderId="6" xfId="0"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43" fontId="2" fillId="0" borderId="5" xfId="3" applyFont="1" applyFill="1" applyBorder="1" applyAlignment="1" applyProtection="1">
      <alignment wrapText="1"/>
    </xf>
    <xf numFmtId="43" fontId="2" fillId="0" borderId="2" xfId="2" applyFont="1" applyFill="1" applyBorder="1" applyAlignment="1" applyProtection="1">
      <alignment horizontal="center"/>
    </xf>
    <xf numFmtId="43" fontId="0" fillId="0" borderId="2" xfId="2" applyFont="1" applyFill="1" applyBorder="1" applyAlignment="1" applyProtection="1">
      <alignment horizontal="center" wrapText="1"/>
      <protection locked="0"/>
    </xf>
    <xf numFmtId="43" fontId="0" fillId="0" borderId="4" xfId="2" applyFont="1" applyFill="1" applyBorder="1" applyAlignment="1">
      <alignment horizontal="center" vertical="center" wrapText="1"/>
    </xf>
    <xf numFmtId="43" fontId="0" fillId="0" borderId="2" xfId="2" applyFont="1" applyFill="1" applyBorder="1" applyAlignment="1">
      <alignment horizontal="center" wrapText="1"/>
    </xf>
    <xf numFmtId="0" fontId="2" fillId="0" borderId="4" xfId="0" applyFont="1" applyFill="1" applyBorder="1" applyAlignment="1">
      <alignment vertical="center" wrapText="1"/>
    </xf>
    <xf numFmtId="0" fontId="7" fillId="7" borderId="7"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18" fillId="7" borderId="1" xfId="0" applyFont="1" applyFill="1" applyBorder="1" applyAlignment="1" applyProtection="1">
      <alignment horizontal="center" vertical="center" wrapText="1"/>
      <protection locked="0"/>
    </xf>
    <xf numFmtId="0" fontId="0" fillId="0" borderId="0" xfId="0" applyFont="1" applyBorder="1" applyAlignment="1" applyProtection="1">
      <alignment wrapText="1"/>
      <protection locked="0"/>
    </xf>
    <xf numFmtId="0" fontId="5" fillId="0" borderId="0" xfId="0" applyFont="1" applyBorder="1" applyAlignment="1" applyProtection="1">
      <alignment horizontal="center" wrapText="1"/>
      <protection locked="0"/>
    </xf>
    <xf numFmtId="0" fontId="5" fillId="0" borderId="0" xfId="0" applyFont="1" applyBorder="1" applyAlignment="1" applyProtection="1">
      <alignment horizontal="left" wrapText="1"/>
      <protection locked="0"/>
    </xf>
    <xf numFmtId="0" fontId="0" fillId="0" borderId="0" xfId="0" applyFont="1" applyBorder="1" applyAlignment="1" applyProtection="1">
      <alignment horizontal="center" wrapText="1"/>
      <protection locked="0"/>
    </xf>
    <xf numFmtId="0" fontId="0" fillId="0" borderId="0" xfId="0" applyFont="1" applyFill="1" applyBorder="1" applyAlignment="1" applyProtection="1">
      <alignment horizontal="center" wrapText="1"/>
      <protection locked="0"/>
    </xf>
    <xf numFmtId="0" fontId="4" fillId="0" borderId="0" xfId="0" applyFont="1" applyFill="1" applyBorder="1" applyAlignment="1" applyProtection="1">
      <alignment vertical="center" wrapText="1"/>
      <protection locked="0"/>
    </xf>
    <xf numFmtId="0" fontId="2" fillId="7" borderId="1" xfId="0" applyFont="1" applyFill="1" applyBorder="1" applyAlignment="1" applyProtection="1">
      <alignment vertical="center" wrapText="1"/>
      <protection locked="0"/>
    </xf>
    <xf numFmtId="0" fontId="0" fillId="0" borderId="0" xfId="0" applyFont="1" applyFill="1" applyBorder="1" applyAlignment="1" applyProtection="1">
      <alignment wrapText="1"/>
      <protection locked="0"/>
    </xf>
    <xf numFmtId="0" fontId="0" fillId="0" borderId="2" xfId="0" applyFont="1" applyFill="1" applyBorder="1" applyAlignment="1" applyProtection="1">
      <alignment vertical="center" wrapText="1"/>
      <protection locked="0"/>
    </xf>
    <xf numFmtId="0" fontId="11" fillId="0" borderId="0" xfId="0" applyFont="1" applyBorder="1" applyAlignment="1" applyProtection="1">
      <alignment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right" vertical="center" wrapText="1"/>
      <protection locked="0"/>
    </xf>
    <xf numFmtId="0" fontId="10" fillId="0" borderId="0" xfId="0" applyFont="1" applyFill="1" applyBorder="1" applyAlignment="1" applyProtection="1">
      <alignment wrapText="1"/>
      <protection locked="0"/>
    </xf>
    <xf numFmtId="0" fontId="10" fillId="0" borderId="0" xfId="0" applyFont="1" applyFill="1" applyBorder="1" applyAlignment="1" applyProtection="1">
      <alignment horizontal="left" wrapText="1"/>
      <protection locked="0"/>
    </xf>
    <xf numFmtId="0" fontId="0" fillId="7" borderId="0" xfId="0" applyFont="1" applyFill="1" applyBorder="1" applyAlignment="1" applyProtection="1">
      <alignment horizontal="center" wrapText="1"/>
      <protection locked="0"/>
    </xf>
    <xf numFmtId="0" fontId="10" fillId="0" borderId="0" xfId="0" applyFont="1" applyBorder="1" applyAlignment="1" applyProtection="1">
      <alignment wrapText="1"/>
      <protection locked="0"/>
    </xf>
    <xf numFmtId="0" fontId="10" fillId="0" borderId="0" xfId="0" applyFont="1" applyBorder="1" applyAlignment="1" applyProtection="1">
      <alignment horizontal="left" wrapText="1"/>
      <protection locked="0"/>
    </xf>
    <xf numFmtId="0" fontId="7" fillId="7" borderId="7"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43" fontId="7" fillId="7" borderId="1" xfId="2"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3" fontId="5" fillId="0" borderId="1" xfId="0" applyNumberFormat="1" applyFont="1" applyBorder="1" applyAlignment="1" applyProtection="1">
      <alignment horizontal="center" vertical="center" wrapText="1"/>
    </xf>
    <xf numFmtId="3" fontId="6" fillId="0"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0" fillId="0" borderId="1" xfId="0" applyFont="1" applyBorder="1" applyAlignment="1" applyProtection="1">
      <alignment wrapText="1"/>
    </xf>
    <xf numFmtId="0" fontId="18" fillId="5" borderId="1" xfId="0" applyFont="1" applyFill="1" applyBorder="1" applyAlignment="1" applyProtection="1">
      <alignment horizontal="center" vertical="center" wrapText="1"/>
    </xf>
    <xf numFmtId="3" fontId="5" fillId="0" borderId="1" xfId="0" applyNumberFormat="1" applyFont="1" applyFill="1" applyBorder="1" applyAlignment="1" applyProtection="1">
      <alignment horizontal="center" vertical="center" wrapText="1"/>
    </xf>
    <xf numFmtId="43"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1" xfId="0" applyFont="1" applyFill="1" applyBorder="1"/>
    <xf numFmtId="0" fontId="24"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23" fillId="11" borderId="1" xfId="0" applyFont="1" applyFill="1" applyBorder="1" applyAlignment="1">
      <alignment horizontal="left" vertical="center" wrapText="1"/>
    </xf>
    <xf numFmtId="0" fontId="23" fillId="11"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5"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ont="1" applyFill="1" applyBorder="1" applyAlignment="1">
      <alignment wrapText="1"/>
    </xf>
    <xf numFmtId="0" fontId="3" fillId="0" borderId="1" xfId="0" applyFont="1" applyFill="1" applyBorder="1" applyAlignment="1">
      <alignment vertical="center" wrapText="1"/>
    </xf>
    <xf numFmtId="0" fontId="3" fillId="11" borderId="1" xfId="0" applyFont="1" applyFill="1" applyBorder="1" applyAlignment="1">
      <alignment vertical="center" wrapText="1"/>
    </xf>
    <xf numFmtId="0" fontId="3" fillId="11" borderId="1" xfId="0" applyFont="1" applyFill="1" applyBorder="1" applyAlignment="1">
      <alignment horizontal="left" vertical="center" wrapText="1"/>
    </xf>
    <xf numFmtId="0" fontId="0" fillId="11"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0" fillId="0" borderId="0" xfId="0" applyFont="1" applyBorder="1" applyAlignment="1">
      <alignment wrapText="1"/>
    </xf>
    <xf numFmtId="0" fontId="5" fillId="0" borderId="0" xfId="0" applyFont="1" applyBorder="1" applyAlignment="1">
      <alignment horizontal="left" wrapText="1"/>
    </xf>
    <xf numFmtId="0" fontId="0" fillId="0" borderId="1" xfId="0" applyFont="1" applyFill="1" applyBorder="1" applyAlignment="1">
      <alignment vertical="top" wrapText="1"/>
    </xf>
    <xf numFmtId="0" fontId="8" fillId="1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0" fillId="0" borderId="1" xfId="0" applyFont="1" applyBorder="1" applyAlignment="1">
      <alignment vertical="top" wrapText="1"/>
    </xf>
    <xf numFmtId="0" fontId="2" fillId="0" borderId="1" xfId="0" applyFont="1" applyFill="1" applyBorder="1" applyAlignment="1">
      <alignment vertical="top"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0" fillId="0" borderId="13" xfId="0" applyFont="1" applyFill="1" applyBorder="1" applyAlignment="1">
      <alignment vertical="center" wrapText="1"/>
    </xf>
    <xf numFmtId="0" fontId="8" fillId="11" borderId="4" xfId="0" applyFont="1" applyFill="1" applyBorder="1" applyAlignment="1">
      <alignment vertical="top" wrapText="1"/>
    </xf>
    <xf numFmtId="0" fontId="8" fillId="3" borderId="4" xfId="0" applyFont="1" applyFill="1" applyBorder="1" applyAlignment="1">
      <alignment vertical="top" wrapText="1"/>
    </xf>
    <xf numFmtId="0" fontId="8" fillId="0" borderId="4" xfId="0" applyFont="1" applyFill="1" applyBorder="1" applyAlignment="1">
      <alignment vertical="top" wrapText="1"/>
    </xf>
    <xf numFmtId="1" fontId="9" fillId="11" borderId="4" xfId="0" applyNumberFormat="1" applyFont="1" applyFill="1" applyBorder="1" applyAlignment="1">
      <alignment horizontal="center" vertical="center" wrapText="1"/>
    </xf>
    <xf numFmtId="0" fontId="0" fillId="0" borderId="14" xfId="0" applyFont="1" applyFill="1" applyBorder="1" applyAlignment="1">
      <alignment vertical="center" wrapText="1"/>
    </xf>
    <xf numFmtId="0" fontId="8" fillId="11" borderId="1" xfId="0" applyFont="1" applyFill="1" applyBorder="1" applyAlignment="1">
      <alignment vertical="top" wrapText="1"/>
    </xf>
    <xf numFmtId="0" fontId="8" fillId="0" borderId="1" xfId="0" applyFont="1" applyFill="1" applyBorder="1" applyAlignment="1">
      <alignment vertical="top" wrapText="1"/>
    </xf>
    <xf numFmtId="0" fontId="8" fillId="3" borderId="1" xfId="0" applyFont="1" applyFill="1" applyBorder="1" applyAlignment="1">
      <alignment vertical="top" wrapText="1"/>
    </xf>
    <xf numFmtId="1" fontId="9" fillId="11"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2" fillId="11" borderId="14" xfId="0" applyFont="1" applyFill="1" applyBorder="1" applyAlignment="1">
      <alignment vertical="center" wrapText="1"/>
    </xf>
    <xf numFmtId="0" fontId="0" fillId="0" borderId="7" xfId="0" applyFont="1" applyFill="1" applyBorder="1" applyAlignment="1">
      <alignment horizontal="left" vertical="center" wrapText="1"/>
    </xf>
    <xf numFmtId="0" fontId="2" fillId="11" borderId="15" xfId="0" applyFont="1" applyFill="1" applyBorder="1" applyAlignment="1">
      <alignment vertical="center" wrapText="1"/>
    </xf>
    <xf numFmtId="0" fontId="0" fillId="0" borderId="12" xfId="0" applyFont="1" applyFill="1" applyBorder="1" applyAlignment="1">
      <alignment horizontal="left" vertical="center" wrapText="1"/>
    </xf>
    <xf numFmtId="0" fontId="2" fillId="3" borderId="1" xfId="0" applyFont="1" applyFill="1" applyBorder="1" applyAlignment="1">
      <alignment vertical="top" wrapText="1"/>
    </xf>
    <xf numFmtId="0" fontId="0" fillId="0" borderId="1" xfId="0" applyFont="1" applyBorder="1" applyAlignment="1">
      <alignment wrapText="1"/>
    </xf>
    <xf numFmtId="0" fontId="2" fillId="0" borderId="16" xfId="0" applyFont="1" applyFill="1" applyBorder="1" applyAlignment="1">
      <alignment vertical="center" wrapText="1"/>
    </xf>
    <xf numFmtId="0" fontId="2" fillId="11" borderId="17" xfId="0" applyFont="1" applyFill="1" applyBorder="1" applyAlignment="1">
      <alignment vertical="top" wrapText="1"/>
    </xf>
    <xf numFmtId="0" fontId="0" fillId="11" borderId="1" xfId="0" applyFont="1" applyFill="1" applyBorder="1" applyAlignment="1">
      <alignment wrapText="1"/>
    </xf>
    <xf numFmtId="0" fontId="0" fillId="3" borderId="1" xfId="0" applyFont="1" applyFill="1" applyBorder="1" applyAlignment="1">
      <alignment wrapText="1"/>
    </xf>
    <xf numFmtId="0" fontId="2" fillId="11" borderId="13" xfId="0" applyFont="1" applyFill="1" applyBorder="1" applyAlignment="1">
      <alignment vertical="top" wrapText="1"/>
    </xf>
    <xf numFmtId="0" fontId="2" fillId="11" borderId="14" xfId="0" applyFont="1" applyFill="1" applyBorder="1" applyAlignment="1">
      <alignment vertical="top" wrapText="1"/>
    </xf>
    <xf numFmtId="0" fontId="3" fillId="11" borderId="14" xfId="0" applyFont="1" applyFill="1" applyBorder="1" applyAlignment="1">
      <alignment vertical="center" wrapText="1"/>
    </xf>
    <xf numFmtId="0" fontId="3" fillId="11" borderId="15" xfId="0" applyFont="1" applyFill="1" applyBorder="1" applyAlignment="1">
      <alignment vertical="center" wrapText="1"/>
    </xf>
    <xf numFmtId="0" fontId="2" fillId="9" borderId="9"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11" borderId="1" xfId="0" applyNumberFormat="1" applyFont="1" applyFill="1" applyBorder="1" applyAlignment="1">
      <alignment horizontal="center" vertical="center" wrapText="1"/>
    </xf>
    <xf numFmtId="0" fontId="3" fillId="11" borderId="16" xfId="0" applyFont="1" applyFill="1" applyBorder="1" applyAlignment="1">
      <alignment vertical="center" wrapText="1"/>
    </xf>
    <xf numFmtId="0" fontId="2" fillId="11" borderId="7" xfId="0" applyFont="1" applyFill="1" applyBorder="1" applyAlignment="1">
      <alignment horizontal="left" vertical="center" wrapText="1"/>
    </xf>
    <xf numFmtId="0" fontId="30" fillId="15" borderId="1" xfId="0" applyFont="1" applyFill="1" applyBorder="1" applyAlignment="1">
      <alignment vertical="center" wrapText="1"/>
    </xf>
    <xf numFmtId="0" fontId="30" fillId="0" borderId="1" xfId="0" applyFont="1" applyFill="1" applyBorder="1" applyAlignment="1">
      <alignment vertical="center" wrapText="1"/>
    </xf>
    <xf numFmtId="16" fontId="2" fillId="11" borderId="1" xfId="0" applyNumberFormat="1" applyFont="1" applyFill="1" applyBorder="1" applyAlignment="1">
      <alignment horizontal="left" vertical="center" wrapText="1"/>
    </xf>
    <xf numFmtId="0" fontId="30" fillId="13" borderId="1" xfId="0" applyFont="1" applyFill="1" applyBorder="1" applyAlignment="1">
      <alignment vertical="center" wrapText="1"/>
    </xf>
    <xf numFmtId="0" fontId="30" fillId="13" borderId="1" xfId="0" applyFont="1" applyFill="1" applyBorder="1" applyAlignment="1">
      <alignment horizontal="center" vertical="center" wrapText="1"/>
    </xf>
    <xf numFmtId="0" fontId="30" fillId="0" borderId="1" xfId="0" applyFont="1" applyBorder="1" applyAlignment="1">
      <alignment vertical="center"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 fontId="0" fillId="0" borderId="1" xfId="1"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3" borderId="1" xfId="0" applyFont="1" applyFill="1" applyBorder="1"/>
    <xf numFmtId="9" fontId="0" fillId="3" borderId="1" xfId="0" applyNumberFormat="1" applyFont="1" applyFill="1" applyBorder="1" applyAlignment="1">
      <alignment horizontal="center" vertical="center" wrapText="1"/>
    </xf>
    <xf numFmtId="0" fontId="0" fillId="0" borderId="0" xfId="0" applyFont="1" applyAlignment="1">
      <alignment vertical="center"/>
    </xf>
    <xf numFmtId="0" fontId="8" fillId="0" borderId="1" xfId="0" applyFont="1" applyFill="1" applyBorder="1" applyAlignment="1">
      <alignment vertical="center" wrapText="1"/>
    </xf>
    <xf numFmtId="1" fontId="8" fillId="0"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9" fontId="8" fillId="0" borderId="1" xfId="1" applyFont="1" applyFill="1" applyBorder="1" applyAlignment="1">
      <alignment horizontal="center" vertical="center" wrapText="1"/>
    </xf>
    <xf numFmtId="9" fontId="8" fillId="3" borderId="1" xfId="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3" borderId="1" xfId="1"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3" borderId="1" xfId="0" applyFont="1" applyFill="1" applyBorder="1" applyAlignment="1">
      <alignment vertical="center" wrapText="1"/>
    </xf>
    <xf numFmtId="0" fontId="0" fillId="0" borderId="0" xfId="0" applyFont="1" applyBorder="1" applyAlignment="1">
      <alignment vertical="center" wrapText="1"/>
    </xf>
    <xf numFmtId="1" fontId="9"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top" wrapText="1"/>
    </xf>
    <xf numFmtId="9" fontId="0" fillId="0" borderId="1" xfId="0" applyNumberFormat="1" applyFont="1" applyFill="1" applyBorder="1" applyAlignment="1">
      <alignment horizontal="left" vertical="center" wrapText="1"/>
    </xf>
    <xf numFmtId="0" fontId="0" fillId="11" borderId="1" xfId="0" applyFont="1" applyFill="1" applyBorder="1" applyAlignment="1">
      <alignment vertical="center" wrapText="1"/>
    </xf>
    <xf numFmtId="9" fontId="9" fillId="3" borderId="1" xfId="0" applyNumberFormat="1" applyFont="1" applyFill="1" applyBorder="1" applyAlignment="1">
      <alignment horizontal="center" vertical="center" wrapText="1"/>
    </xf>
    <xf numFmtId="9" fontId="9"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top" wrapText="1"/>
    </xf>
    <xf numFmtId="9" fontId="36" fillId="11" borderId="1" xfId="0" applyNumberFormat="1" applyFont="1" applyFill="1" applyBorder="1" applyAlignment="1">
      <alignment horizontal="center" vertical="center" wrapText="1"/>
    </xf>
    <xf numFmtId="1" fontId="3" fillId="9" borderId="1" xfId="0" applyNumberFormat="1" applyFont="1" applyFill="1" applyBorder="1" applyAlignment="1">
      <alignment horizontal="center" vertical="center" wrapText="1"/>
    </xf>
    <xf numFmtId="9" fontId="3" fillId="11" borderId="1" xfId="0" applyNumberFormat="1" applyFont="1" applyFill="1" applyBorder="1" applyAlignment="1">
      <alignment horizontal="center" vertical="center" wrapText="1"/>
    </xf>
    <xf numFmtId="9" fontId="3" fillId="9"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1" fontId="2" fillId="11" borderId="1" xfId="0" applyNumberFormat="1" applyFont="1" applyFill="1" applyBorder="1" applyAlignment="1">
      <alignment horizontal="center" vertical="center" wrapText="1"/>
    </xf>
    <xf numFmtId="0" fontId="0" fillId="0" borderId="11" xfId="0" applyFont="1" applyBorder="1" applyAlignment="1">
      <alignment vertical="center" wrapText="1"/>
    </xf>
    <xf numFmtId="2" fontId="0" fillId="0" borderId="0" xfId="0" applyNumberFormat="1" applyFont="1" applyBorder="1" applyAlignment="1">
      <alignment wrapText="1"/>
    </xf>
    <xf numFmtId="0" fontId="5" fillId="0" borderId="0" xfId="0" applyFont="1" applyBorder="1" applyAlignment="1">
      <alignment vertical="center" wrapText="1"/>
    </xf>
    <xf numFmtId="0" fontId="0" fillId="0" borderId="0" xfId="0" applyFont="1" applyBorder="1" applyAlignment="1">
      <alignment horizontal="left" vertical="center" wrapText="1"/>
    </xf>
    <xf numFmtId="2" fontId="5" fillId="0" borderId="0" xfId="0" applyNumberFormat="1" applyFont="1" applyBorder="1" applyAlignment="1">
      <alignment horizontal="center" wrapText="1"/>
    </xf>
    <xf numFmtId="0" fontId="5" fillId="0" borderId="0" xfId="0" applyFont="1" applyBorder="1" applyAlignment="1">
      <alignment horizontal="left" vertical="center" wrapText="1"/>
    </xf>
    <xf numFmtId="4" fontId="0" fillId="0" borderId="1" xfId="0" applyNumberFormat="1" applyFont="1" applyBorder="1" applyAlignment="1">
      <alignment horizontal="center" vertical="center" wrapText="1"/>
    </xf>
    <xf numFmtId="43" fontId="29" fillId="0" borderId="1" xfId="0" applyNumberFormat="1" applyFont="1" applyFill="1" applyBorder="1" applyAlignment="1">
      <alignment vertical="center" wrapText="1"/>
    </xf>
    <xf numFmtId="39" fontId="29" fillId="11" borderId="3" xfId="2" applyNumberFormat="1" applyFont="1" applyFill="1" applyBorder="1" applyAlignment="1">
      <alignment vertical="center" wrapText="1"/>
    </xf>
    <xf numFmtId="0" fontId="0" fillId="0" borderId="9" xfId="0" applyFont="1" applyFill="1" applyBorder="1" applyAlignment="1">
      <alignment horizontal="left" vertical="center" wrapText="1"/>
    </xf>
    <xf numFmtId="0" fontId="0" fillId="11" borderId="7" xfId="0" applyFont="1" applyFill="1" applyBorder="1" applyAlignment="1">
      <alignment horizontal="left" vertical="center"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0" fontId="10" fillId="0" borderId="1" xfId="0" applyFont="1" applyBorder="1" applyAlignment="1">
      <alignment wrapText="1"/>
    </xf>
    <xf numFmtId="1" fontId="0" fillId="5" borderId="1" xfId="0" applyNumberFormat="1" applyFont="1" applyFill="1" applyBorder="1" applyAlignment="1">
      <alignment horizontal="center" vertical="center" wrapText="1"/>
    </xf>
    <xf numFmtId="0" fontId="2" fillId="11" borderId="1" xfId="0" applyFont="1" applyFill="1" applyBorder="1" applyAlignment="1">
      <alignment vertical="center" wrapText="1"/>
    </xf>
    <xf numFmtId="1" fontId="25" fillId="0" borderId="1" xfId="1" applyNumberFormat="1" applyFont="1" applyFill="1" applyBorder="1" applyAlignment="1">
      <alignment horizontal="center" vertical="center" wrapText="1"/>
    </xf>
    <xf numFmtId="1" fontId="25" fillId="5"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9" fontId="25" fillId="0" borderId="1" xfId="0" applyNumberFormat="1" applyFont="1" applyBorder="1" applyAlignment="1">
      <alignment horizontal="center" vertical="center" wrapText="1"/>
    </xf>
    <xf numFmtId="0" fontId="12" fillId="0" borderId="1" xfId="0" applyFont="1" applyFill="1" applyBorder="1" applyAlignment="1">
      <alignment vertical="top" wrapText="1"/>
    </xf>
    <xf numFmtId="1" fontId="13" fillId="0" borderId="1" xfId="0" applyNumberFormat="1" applyFont="1" applyFill="1" applyBorder="1" applyAlignment="1">
      <alignment horizontal="center" vertical="center" wrapText="1"/>
    </xf>
    <xf numFmtId="0" fontId="12" fillId="3" borderId="1" xfId="0" applyFont="1" applyFill="1" applyBorder="1" applyAlignment="1">
      <alignment vertical="top" wrapText="1"/>
    </xf>
    <xf numFmtId="0" fontId="30" fillId="17"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 fillId="0" borderId="1" xfId="0" applyFont="1" applyBorder="1" applyAlignment="1">
      <alignment horizontal="left" vertical="center" wrapText="1"/>
    </xf>
    <xf numFmtId="9" fontId="25" fillId="5"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9" fontId="0" fillId="5" borderId="2"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2" fillId="9"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30" fillId="15"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9" fontId="2" fillId="9"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9" fontId="7" fillId="9" borderId="1" xfId="0" applyNumberFormat="1" applyFont="1" applyFill="1" applyBorder="1" applyAlignment="1">
      <alignment horizontal="center" vertical="center" wrapText="1"/>
    </xf>
    <xf numFmtId="0" fontId="3" fillId="0" borderId="1" xfId="0" applyFont="1" applyBorder="1" applyAlignment="1">
      <alignment vertical="center" wrapText="1"/>
    </xf>
    <xf numFmtId="4" fontId="5" fillId="0" borderId="3" xfId="0" applyNumberFormat="1" applyFont="1" applyBorder="1" applyAlignment="1">
      <alignment horizontal="center" vertical="center" wrapText="1"/>
    </xf>
    <xf numFmtId="9" fontId="0"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9" fontId="0" fillId="0" borderId="2" xfId="0" applyNumberFormat="1" applyFont="1" applyBorder="1" applyAlignment="1">
      <alignment horizontal="center" vertical="center" wrapText="1"/>
    </xf>
    <xf numFmtId="0" fontId="0" fillId="0" borderId="1" xfId="0" applyFont="1" applyFill="1" applyBorder="1" applyAlignment="1">
      <alignment horizontal="left" vertical="center" wrapText="1"/>
    </xf>
    <xf numFmtId="0" fontId="2" fillId="9" borderId="2" xfId="0" applyFont="1" applyFill="1" applyBorder="1" applyAlignment="1">
      <alignment horizontal="left" vertical="center" wrapText="1"/>
    </xf>
    <xf numFmtId="9" fontId="0" fillId="11" borderId="2" xfId="0" applyNumberFormat="1" applyFont="1" applyFill="1" applyBorder="1" applyAlignment="1">
      <alignment horizontal="center" vertical="center" wrapText="1"/>
    </xf>
    <xf numFmtId="9" fontId="0" fillId="0" borderId="2" xfId="0" applyNumberFormat="1" applyFont="1" applyBorder="1" applyAlignment="1">
      <alignment horizontal="center" vertical="center"/>
    </xf>
    <xf numFmtId="9" fontId="2" fillId="5" borderId="1" xfId="1" applyFont="1" applyFill="1" applyBorder="1" applyAlignment="1">
      <alignment horizontal="center" vertical="center" wrapText="1"/>
    </xf>
    <xf numFmtId="9" fontId="0" fillId="11" borderId="1" xfId="0" applyNumberFormat="1"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1" fontId="0" fillId="0" borderId="1" xfId="0" applyNumberFormat="1" applyFont="1" applyBorder="1" applyAlignment="1">
      <alignment horizontal="center" vertical="center" wrapText="1"/>
    </xf>
    <xf numFmtId="9" fontId="2" fillId="9"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9" fontId="7" fillId="8" borderId="1" xfId="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9" fontId="29" fillId="8" borderId="1" xfId="0" applyNumberFormat="1" applyFont="1" applyFill="1" applyBorder="1" applyAlignment="1">
      <alignment horizontal="center" vertical="center" wrapText="1"/>
    </xf>
    <xf numFmtId="0" fontId="38" fillId="16" borderId="1" xfId="0" applyFont="1" applyFill="1" applyBorder="1" applyAlignment="1">
      <alignment vertical="center" wrapText="1"/>
    </xf>
    <xf numFmtId="0" fontId="38" fillId="15" borderId="1" xfId="0" applyFont="1" applyFill="1" applyBorder="1" applyAlignment="1">
      <alignment vertical="center" wrapText="1"/>
    </xf>
    <xf numFmtId="0" fontId="3" fillId="0" borderId="0" xfId="0" applyFont="1" applyAlignment="1">
      <alignment wrapText="1"/>
    </xf>
    <xf numFmtId="0" fontId="30" fillId="17" borderId="1" xfId="0" applyFont="1" applyFill="1" applyBorder="1" applyAlignment="1">
      <alignment vertical="center" wrapText="1"/>
    </xf>
    <xf numFmtId="0" fontId="3" fillId="0" borderId="1" xfId="0" applyFont="1" applyBorder="1" applyAlignment="1">
      <alignment wrapText="1"/>
    </xf>
    <xf numFmtId="0" fontId="20" fillId="0" borderId="1" xfId="0" applyFont="1" applyFill="1" applyBorder="1" applyAlignment="1">
      <alignment vertical="center" wrapText="1"/>
    </xf>
    <xf numFmtId="0" fontId="7" fillId="8" borderId="1" xfId="0" applyFont="1" applyFill="1" applyBorder="1" applyAlignment="1">
      <alignment horizontal="center" vertical="center" wrapText="1"/>
    </xf>
    <xf numFmtId="0" fontId="25" fillId="0" borderId="1" xfId="0" applyFont="1" applyBorder="1"/>
    <xf numFmtId="0" fontId="25" fillId="11" borderId="1" xfId="0" applyFont="1" applyFill="1" applyBorder="1"/>
    <xf numFmtId="0" fontId="23" fillId="0" borderId="25" xfId="0" applyFont="1" applyFill="1" applyBorder="1" applyAlignment="1">
      <alignment horizontal="justify" vertical="center" wrapText="1"/>
    </xf>
    <xf numFmtId="0" fontId="17" fillId="11" borderId="3"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3" fillId="0" borderId="25" xfId="0" applyFont="1" applyFill="1" applyBorder="1" applyAlignment="1">
      <alignment horizontal="justify" vertical="top" wrapText="1"/>
    </xf>
    <xf numFmtId="0" fontId="28" fillId="11" borderId="25"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3" fillId="0" borderId="1" xfId="0" applyFont="1" applyFill="1" applyBorder="1" applyAlignment="1">
      <alignment horizontal="justify" vertical="top" wrapText="1"/>
    </xf>
    <xf numFmtId="0" fontId="28" fillId="11" borderId="1" xfId="0" applyFont="1" applyFill="1" applyBorder="1" applyAlignment="1">
      <alignment horizontal="center" vertical="center" wrapText="1"/>
    </xf>
    <xf numFmtId="0" fontId="23" fillId="11" borderId="1" xfId="0" applyFont="1" applyFill="1" applyBorder="1" applyAlignment="1">
      <alignment horizontal="justify" vertical="top" wrapText="1"/>
    </xf>
    <xf numFmtId="0" fontId="25" fillId="11" borderId="27" xfId="0" applyFont="1" applyFill="1" applyBorder="1" applyAlignment="1">
      <alignment horizontal="justify" vertical="top" wrapText="1"/>
    </xf>
    <xf numFmtId="0" fontId="28" fillId="11" borderId="27"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23" fillId="11" borderId="25" xfId="0" applyFont="1" applyFill="1" applyBorder="1" applyAlignment="1">
      <alignment horizontal="left" vertical="center" wrapText="1"/>
    </xf>
    <xf numFmtId="0" fontId="24" fillId="11" borderId="25"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11" borderId="1" xfId="0" applyFont="1" applyFill="1" applyBorder="1" applyAlignment="1">
      <alignment horizontal="left" vertical="center" wrapText="1"/>
    </xf>
    <xf numFmtId="0" fontId="24" fillId="11" borderId="1" xfId="0" applyFont="1" applyFill="1" applyBorder="1" applyAlignment="1">
      <alignment horizontal="center" vertical="center" wrapText="1"/>
    </xf>
    <xf numFmtId="0" fontId="24" fillId="11" borderId="1" xfId="0" applyFont="1" applyFill="1" applyBorder="1" applyAlignment="1">
      <alignment horizontal="left" vertical="top" wrapText="1"/>
    </xf>
    <xf numFmtId="0" fontId="24" fillId="3" borderId="1" xfId="0" applyFont="1" applyFill="1" applyBorder="1" applyAlignment="1">
      <alignment horizontal="left" vertical="top" wrapText="1"/>
    </xf>
    <xf numFmtId="0" fontId="24" fillId="11" borderId="1" xfId="0" applyFont="1" applyFill="1" applyBorder="1" applyAlignment="1">
      <alignment vertical="center" wrapText="1"/>
    </xf>
    <xf numFmtId="0" fontId="28" fillId="3" borderId="1" xfId="0" applyFont="1" applyFill="1" applyBorder="1" applyAlignment="1">
      <alignment vertical="center" wrapText="1"/>
    </xf>
    <xf numFmtId="0" fontId="28" fillId="11" borderId="1" xfId="0" applyFont="1" applyFill="1" applyBorder="1" applyAlignment="1">
      <alignment vertical="center" wrapText="1"/>
    </xf>
    <xf numFmtId="0" fontId="25" fillId="11" borderId="1" xfId="0" applyFont="1" applyFill="1" applyBorder="1" applyAlignment="1">
      <alignment horizontal="left" vertical="center" wrapText="1"/>
    </xf>
    <xf numFmtId="0" fontId="23" fillId="11" borderId="1" xfId="0" applyFont="1" applyFill="1" applyBorder="1" applyAlignment="1">
      <alignment horizontal="left" vertical="top" wrapText="1"/>
    </xf>
    <xf numFmtId="0" fontId="23" fillId="11" borderId="27" xfId="0" applyFont="1" applyFill="1" applyBorder="1" applyAlignment="1">
      <alignment horizontal="left" vertical="center" wrapText="1"/>
    </xf>
    <xf numFmtId="0" fontId="23" fillId="11" borderId="2"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11" borderId="2" xfId="0" applyFont="1" applyFill="1" applyBorder="1" applyAlignment="1">
      <alignment vertical="center" wrapText="1"/>
    </xf>
    <xf numFmtId="0" fontId="28" fillId="11"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3" fillId="11" borderId="25" xfId="0" applyFont="1" applyFill="1" applyBorder="1" applyAlignment="1">
      <alignment vertical="center" wrapText="1"/>
    </xf>
    <xf numFmtId="0" fontId="23" fillId="11" borderId="2" xfId="0" applyFont="1" applyFill="1" applyBorder="1" applyAlignment="1">
      <alignment vertical="center" wrapText="1"/>
    </xf>
    <xf numFmtId="0" fontId="28" fillId="11" borderId="7" xfId="0" applyFont="1" applyFill="1" applyBorder="1" applyAlignment="1">
      <alignment horizontal="center" vertical="center" wrapText="1"/>
    </xf>
    <xf numFmtId="0" fontId="25" fillId="0" borderId="1" xfId="0" applyFont="1" applyBorder="1" applyAlignment="1">
      <alignment horizontal="left" vertical="center"/>
    </xf>
    <xf numFmtId="0" fontId="25" fillId="11" borderId="7" xfId="0" applyFont="1" applyFill="1" applyBorder="1"/>
    <xf numFmtId="0" fontId="2" fillId="20" borderId="1" xfId="0" applyFont="1" applyFill="1" applyBorder="1" applyAlignment="1">
      <alignment horizontal="left" vertical="center" wrapText="1"/>
    </xf>
    <xf numFmtId="0" fontId="0" fillId="20" borderId="1" xfId="0" applyFont="1" applyFill="1" applyBorder="1" applyAlignment="1">
      <alignment horizontal="center" vertical="center" wrapText="1"/>
    </xf>
    <xf numFmtId="1" fontId="5" fillId="20" borderId="1" xfId="1" applyNumberFormat="1" applyFont="1" applyFill="1" applyBorder="1" applyAlignment="1">
      <alignment horizontal="center" vertical="center" wrapText="1"/>
    </xf>
    <xf numFmtId="0" fontId="29" fillId="20" borderId="1" xfId="0" applyFont="1" applyFill="1" applyBorder="1" applyAlignment="1">
      <alignment horizontal="left" vertical="center" wrapText="1"/>
    </xf>
    <xf numFmtId="9" fontId="5" fillId="20" borderId="1" xfId="1" applyFont="1" applyFill="1" applyBorder="1" applyAlignment="1">
      <alignment horizontal="center" vertical="center" wrapText="1"/>
    </xf>
    <xf numFmtId="0" fontId="7" fillId="20" borderId="1" xfId="0" applyFont="1" applyFill="1" applyBorder="1" applyAlignment="1">
      <alignment horizontal="left" vertical="center" wrapText="1"/>
    </xf>
    <xf numFmtId="0" fontId="0" fillId="20" borderId="1" xfId="0" applyFont="1" applyFill="1" applyBorder="1" applyAlignment="1">
      <alignment horizontal="left" vertical="center" wrapText="1"/>
    </xf>
    <xf numFmtId="1" fontId="5" fillId="20" borderId="1" xfId="0" applyNumberFormat="1" applyFont="1" applyFill="1" applyBorder="1" applyAlignment="1">
      <alignment horizontal="center" vertical="center" wrapText="1"/>
    </xf>
    <xf numFmtId="9" fontId="5" fillId="20" borderId="1" xfId="0" applyNumberFormat="1" applyFont="1" applyFill="1" applyBorder="1" applyAlignment="1">
      <alignment horizontal="center" vertical="center" wrapText="1"/>
    </xf>
    <xf numFmtId="0" fontId="5" fillId="20" borderId="1" xfId="0" applyFont="1" applyFill="1" applyBorder="1" applyAlignment="1">
      <alignment horizontal="center" vertical="center" wrapText="1"/>
    </xf>
    <xf numFmtId="0" fontId="0"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0" fillId="20" borderId="2" xfId="0" applyFont="1" applyFill="1" applyBorder="1" applyAlignment="1">
      <alignment horizontal="center" vertical="center" wrapText="1"/>
    </xf>
    <xf numFmtId="9" fontId="5" fillId="20" borderId="2" xfId="1" applyFont="1" applyFill="1" applyBorder="1" applyAlignment="1">
      <alignment horizontal="center" vertical="center" wrapText="1"/>
    </xf>
    <xf numFmtId="0" fontId="0" fillId="0" borderId="25" xfId="0" applyFont="1" applyFill="1" applyBorder="1" applyAlignment="1">
      <alignment vertical="center" wrapText="1"/>
    </xf>
    <xf numFmtId="0" fontId="0" fillId="0" borderId="26" xfId="0" applyFont="1" applyFill="1" applyBorder="1" applyAlignment="1">
      <alignment horizontal="left" vertical="center" wrapText="1"/>
    </xf>
    <xf numFmtId="0" fontId="8" fillId="0" borderId="25" xfId="0" applyFont="1" applyFill="1" applyBorder="1" applyAlignment="1">
      <alignment vertical="top" wrapText="1"/>
    </xf>
    <xf numFmtId="1" fontId="9" fillId="0" borderId="25" xfId="0" applyNumberFormat="1" applyFont="1" applyFill="1" applyBorder="1" applyAlignment="1">
      <alignment horizontal="center" vertical="center" wrapText="1"/>
    </xf>
    <xf numFmtId="0" fontId="8" fillId="3" borderId="25" xfId="0" applyFont="1" applyFill="1" applyBorder="1" applyAlignment="1">
      <alignment vertical="top" wrapText="1"/>
    </xf>
    <xf numFmtId="0" fontId="8" fillId="3" borderId="17" xfId="0" applyFont="1" applyFill="1" applyBorder="1" applyAlignment="1">
      <alignment vertical="top" wrapText="1"/>
    </xf>
    <xf numFmtId="0" fontId="0" fillId="0" borderId="5" xfId="0" applyFont="1" applyFill="1" applyBorder="1" applyAlignment="1">
      <alignment horizontal="left" vertical="center" wrapText="1"/>
    </xf>
    <xf numFmtId="0" fontId="8" fillId="3" borderId="14" xfId="0" applyFont="1" applyFill="1" applyBorder="1" applyAlignment="1">
      <alignment vertical="top" wrapText="1"/>
    </xf>
    <xf numFmtId="0" fontId="2" fillId="0" borderId="0" xfId="0" applyFont="1" applyBorder="1" applyAlignment="1">
      <alignment vertical="center" wrapText="1"/>
    </xf>
    <xf numFmtId="0" fontId="0" fillId="0" borderId="5" xfId="0" applyFont="1" applyBorder="1" applyAlignment="1">
      <alignment horizontal="left" vertical="center" wrapText="1"/>
    </xf>
    <xf numFmtId="0" fontId="8" fillId="0" borderId="14" xfId="0" applyFont="1" applyFill="1" applyBorder="1" applyAlignment="1">
      <alignment vertical="top" wrapText="1"/>
    </xf>
    <xf numFmtId="0" fontId="0" fillId="0" borderId="2" xfId="0" applyFont="1" applyFill="1" applyBorder="1" applyAlignment="1">
      <alignment vertical="center" wrapText="1"/>
    </xf>
    <xf numFmtId="0" fontId="0" fillId="0" borderId="21" xfId="0" applyFont="1" applyFill="1" applyBorder="1" applyAlignment="1">
      <alignment horizontal="left" vertical="center" wrapText="1"/>
    </xf>
    <xf numFmtId="0" fontId="8" fillId="0" borderId="2" xfId="0" applyFont="1" applyFill="1" applyBorder="1" applyAlignment="1">
      <alignment vertical="top" wrapText="1"/>
    </xf>
    <xf numFmtId="1" fontId="9" fillId="3" borderId="2" xfId="0" applyNumberFormat="1" applyFont="1" applyFill="1" applyBorder="1" applyAlignment="1">
      <alignment horizontal="center" vertical="center" wrapText="1"/>
    </xf>
    <xf numFmtId="0" fontId="8" fillId="3" borderId="15" xfId="0" applyFont="1" applyFill="1" applyBorder="1" applyAlignment="1">
      <alignment vertical="top" wrapText="1"/>
    </xf>
    <xf numFmtId="1" fontId="9" fillId="3" borderId="4" xfId="0" applyNumberFormat="1" applyFont="1" applyFill="1" applyBorder="1" applyAlignment="1">
      <alignment horizontal="center" vertical="center" wrapText="1"/>
    </xf>
    <xf numFmtId="0" fontId="3" fillId="0" borderId="28"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0" fontId="0" fillId="0" borderId="4" xfId="0" applyFont="1" applyFill="1" applyBorder="1" applyAlignment="1">
      <alignment vertical="center" wrapText="1"/>
    </xf>
    <xf numFmtId="9" fontId="0" fillId="0" borderId="4"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3" fillId="0" borderId="1" xfId="0" applyFont="1" applyFill="1" applyBorder="1" applyAlignment="1">
      <alignment wrapText="1"/>
    </xf>
    <xf numFmtId="0" fontId="8" fillId="18" borderId="1" xfId="0" applyFont="1" applyFill="1" applyBorder="1" applyAlignment="1">
      <alignment horizontal="center" vertical="center" wrapText="1"/>
    </xf>
    <xf numFmtId="0" fontId="8" fillId="18" borderId="1" xfId="0" applyFont="1" applyFill="1" applyBorder="1" applyAlignment="1">
      <alignment vertical="center" wrapText="1"/>
    </xf>
    <xf numFmtId="0" fontId="3" fillId="7" borderId="8"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20" borderId="1" xfId="0" applyFont="1" applyFill="1" applyBorder="1" applyAlignment="1">
      <alignment horizontal="center" vertical="center" wrapText="1"/>
    </xf>
    <xf numFmtId="1" fontId="29" fillId="20" borderId="1" xfId="0" applyNumberFormat="1" applyFont="1" applyFill="1" applyBorder="1" applyAlignment="1">
      <alignment horizontal="center" vertical="center" wrapText="1"/>
    </xf>
    <xf numFmtId="9" fontId="29" fillId="20" borderId="1" xfId="0" applyNumberFormat="1" applyFont="1" applyFill="1" applyBorder="1" applyAlignment="1">
      <alignment horizontal="center" vertical="center" wrapText="1"/>
    </xf>
    <xf numFmtId="0" fontId="2" fillId="20" borderId="1" xfId="0" applyFont="1" applyFill="1" applyBorder="1" applyAlignment="1">
      <alignment horizontal="center" vertical="center" wrapText="1"/>
    </xf>
    <xf numFmtId="0" fontId="3" fillId="20" borderId="1" xfId="0" applyFont="1" applyFill="1" applyBorder="1" applyAlignment="1">
      <alignment horizontal="left" vertical="center" wrapText="1"/>
    </xf>
    <xf numFmtId="0" fontId="29" fillId="20" borderId="1" xfId="0" applyFont="1" applyFill="1" applyBorder="1" applyAlignment="1">
      <alignment horizontal="center" vertical="center" wrapText="1"/>
    </xf>
    <xf numFmtId="0" fontId="0" fillId="8" borderId="1" xfId="0" applyFont="1" applyFill="1" applyBorder="1" applyAlignment="1">
      <alignment horizontal="left" vertical="center" wrapText="1"/>
    </xf>
    <xf numFmtId="0" fontId="0" fillId="8" borderId="1" xfId="0"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0" fontId="0" fillId="8" borderId="7" xfId="0" applyFont="1" applyFill="1" applyBorder="1" applyAlignment="1">
      <alignment horizontal="left" vertical="center" wrapText="1"/>
    </xf>
    <xf numFmtId="9" fontId="29" fillId="8" borderId="1" xfId="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Border="1" applyAlignment="1">
      <alignment horizontal="center" vertical="center" wrapText="1"/>
    </xf>
    <xf numFmtId="4" fontId="5"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5" fillId="0" borderId="4"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 fontId="13"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3" fillId="20" borderId="2" xfId="0" applyFont="1" applyFill="1" applyBorder="1" applyAlignment="1">
      <alignment horizontal="left" vertical="center" wrapText="1"/>
    </xf>
    <xf numFmtId="0" fontId="3" fillId="20"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20" borderId="1" xfId="0" applyFont="1" applyFill="1" applyBorder="1" applyAlignment="1">
      <alignment horizontal="left" vertical="center" wrapText="1"/>
    </xf>
    <xf numFmtId="9" fontId="2" fillId="0" borderId="2"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9" fontId="3" fillId="0" borderId="3" xfId="1" applyFont="1" applyFill="1" applyBorder="1" applyAlignment="1">
      <alignment horizontal="center" vertical="center" wrapText="1"/>
    </xf>
    <xf numFmtId="9" fontId="3" fillId="0" borderId="1" xfId="1" applyFont="1" applyFill="1" applyBorder="1" applyAlignment="1">
      <alignment horizontal="center" vertical="center" wrapText="1"/>
    </xf>
    <xf numFmtId="0" fontId="0" fillId="9" borderId="2" xfId="0" applyFont="1" applyFill="1" applyBorder="1" applyAlignment="1">
      <alignment horizontal="left" vertical="center" wrapText="1"/>
    </xf>
    <xf numFmtId="0" fontId="0" fillId="9" borderId="3" xfId="0" applyFont="1" applyFill="1" applyBorder="1" applyAlignment="1">
      <alignment horizontal="left" vertical="center" wrapText="1"/>
    </xf>
    <xf numFmtId="0" fontId="0" fillId="9" borderId="4" xfId="0" applyFont="1" applyFill="1" applyBorder="1" applyAlignment="1">
      <alignment horizontal="left" vertical="center" wrapText="1"/>
    </xf>
    <xf numFmtId="0" fontId="0" fillId="9" borderId="2"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9" borderId="4" xfId="0" applyFont="1" applyFill="1" applyBorder="1" applyAlignment="1">
      <alignment horizontal="center" vertical="center" wrapText="1"/>
    </xf>
    <xf numFmtId="1" fontId="29" fillId="9" borderId="2" xfId="1" applyNumberFormat="1" applyFont="1" applyFill="1" applyBorder="1" applyAlignment="1">
      <alignment horizontal="center" vertical="center" wrapText="1"/>
    </xf>
    <xf numFmtId="1" fontId="29" fillId="9" borderId="3" xfId="1" applyNumberFormat="1" applyFont="1" applyFill="1" applyBorder="1" applyAlignment="1">
      <alignment horizontal="center" vertical="center" wrapText="1"/>
    </xf>
    <xf numFmtId="1" fontId="29" fillId="9" borderId="4" xfId="1" applyNumberFormat="1" applyFont="1" applyFill="1" applyBorder="1" applyAlignment="1">
      <alignment horizontal="center" vertical="center" wrapText="1"/>
    </xf>
    <xf numFmtId="1" fontId="3" fillId="5" borderId="2" xfId="0" applyNumberFormat="1" applyFont="1" applyFill="1" applyBorder="1" applyAlignment="1">
      <alignment horizontal="center" vertical="center" wrapText="1"/>
    </xf>
    <xf numFmtId="1" fontId="3" fillId="5" borderId="3" xfId="0" applyNumberFormat="1" applyFont="1" applyFill="1" applyBorder="1" applyAlignment="1">
      <alignment horizontal="center" vertical="center" wrapText="1"/>
    </xf>
    <xf numFmtId="1" fontId="3" fillId="5" borderId="4" xfId="0" applyNumberFormat="1" applyFont="1" applyFill="1" applyBorder="1" applyAlignment="1">
      <alignment horizontal="center" vertical="center" wrapText="1"/>
    </xf>
    <xf numFmtId="9" fontId="3" fillId="0" borderId="2" xfId="1" applyFont="1" applyFill="1" applyBorder="1" applyAlignment="1">
      <alignment horizontal="center" vertical="center" wrapText="1"/>
    </xf>
    <xf numFmtId="9" fontId="2" fillId="5" borderId="2" xfId="0" applyNumberFormat="1" applyFont="1" applyFill="1" applyBorder="1" applyAlignment="1">
      <alignment horizontal="center" vertical="center" wrapText="1"/>
    </xf>
    <xf numFmtId="9" fontId="2" fillId="5" borderId="3" xfId="0" applyNumberFormat="1" applyFont="1" applyFill="1" applyBorder="1" applyAlignment="1">
      <alignment horizontal="center" vertical="center" wrapText="1"/>
    </xf>
    <xf numFmtId="9" fontId="2" fillId="5" borderId="4" xfId="0"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29" fillId="9" borderId="2" xfId="1" applyNumberFormat="1" applyFont="1" applyFill="1" applyBorder="1" applyAlignment="1">
      <alignment horizontal="center" vertical="center" wrapText="1"/>
    </xf>
    <xf numFmtId="0" fontId="29" fillId="9" borderId="3" xfId="1"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5" fillId="9" borderId="2" xfId="0" applyNumberFormat="1" applyFont="1" applyFill="1" applyBorder="1" applyAlignment="1">
      <alignment horizontal="center" vertical="center" wrapText="1"/>
    </xf>
    <xf numFmtId="9" fontId="5" fillId="9" borderId="3" xfId="0" applyNumberFormat="1" applyFont="1" applyFill="1" applyBorder="1" applyAlignment="1">
      <alignment horizontal="center" vertical="center" wrapText="1"/>
    </xf>
    <xf numFmtId="9" fontId="0" fillId="5" borderId="2" xfId="0" applyNumberFormat="1" applyFont="1" applyFill="1" applyBorder="1" applyAlignment="1">
      <alignment horizontal="center" vertical="center" wrapText="1"/>
    </xf>
    <xf numFmtId="9" fontId="0" fillId="5" borderId="3" xfId="0" applyNumberFormat="1" applyFont="1" applyFill="1" applyBorder="1" applyAlignment="1">
      <alignment horizontal="center" vertical="center" wrapText="1"/>
    </xf>
    <xf numFmtId="9" fontId="3" fillId="0" borderId="4" xfId="1" applyFont="1" applyFill="1" applyBorder="1" applyAlignment="1">
      <alignment horizontal="center" vertical="center" wrapText="1"/>
    </xf>
    <xf numFmtId="9" fontId="3" fillId="5" borderId="1" xfId="1" applyFont="1" applyFill="1" applyBorder="1" applyAlignment="1">
      <alignment horizontal="center" vertical="center" wrapText="1"/>
    </xf>
    <xf numFmtId="9" fontId="0" fillId="5"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1" fontId="25" fillId="0" borderId="3" xfId="0" applyNumberFormat="1" applyFont="1" applyFill="1" applyBorder="1" applyAlignment="1">
      <alignment horizontal="center" vertical="center" wrapText="1"/>
    </xf>
    <xf numFmtId="1" fontId="25" fillId="0" borderId="4" xfId="0" applyNumberFormat="1" applyFont="1" applyFill="1" applyBorder="1" applyAlignment="1">
      <alignment horizontal="center" vertical="center" wrapText="1"/>
    </xf>
    <xf numFmtId="1" fontId="25" fillId="5" borderId="2" xfId="0" applyNumberFormat="1" applyFont="1" applyFill="1" applyBorder="1" applyAlignment="1">
      <alignment horizontal="center" vertical="center" wrapText="1"/>
    </xf>
    <xf numFmtId="1" fontId="25" fillId="5" borderId="3" xfId="0" applyNumberFormat="1" applyFont="1" applyFill="1" applyBorder="1" applyAlignment="1">
      <alignment horizontal="center" vertical="center" wrapText="1"/>
    </xf>
    <xf numFmtId="1" fontId="25" fillId="5"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9" fontId="2" fillId="5" borderId="1"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9" fontId="23" fillId="5" borderId="2" xfId="1" applyFont="1" applyFill="1" applyBorder="1" applyAlignment="1">
      <alignment horizontal="center" vertical="center" wrapText="1"/>
    </xf>
    <xf numFmtId="9" fontId="23" fillId="5" borderId="3" xfId="1" applyFont="1" applyFill="1" applyBorder="1" applyAlignment="1">
      <alignment horizontal="center" vertical="center" wrapText="1"/>
    </xf>
    <xf numFmtId="9" fontId="23" fillId="5" borderId="4"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9" fontId="0" fillId="11" borderId="2" xfId="0" applyNumberFormat="1" applyFont="1" applyFill="1" applyBorder="1" applyAlignment="1">
      <alignment horizontal="center" vertical="center" wrapText="1"/>
    </xf>
    <xf numFmtId="9" fontId="0" fillId="11" borderId="3" xfId="0" applyNumberFormat="1" applyFont="1" applyFill="1" applyBorder="1" applyAlignment="1">
      <alignment horizontal="center" vertical="center" wrapText="1"/>
    </xf>
    <xf numFmtId="9" fontId="3" fillId="5" borderId="2" xfId="1" applyFont="1" applyFill="1" applyBorder="1" applyAlignment="1">
      <alignment horizontal="center" vertical="center" wrapText="1"/>
    </xf>
    <xf numFmtId="9" fontId="3" fillId="5" borderId="3" xfId="1" applyFont="1" applyFill="1" applyBorder="1" applyAlignment="1">
      <alignment horizontal="center" vertical="center" wrapText="1"/>
    </xf>
    <xf numFmtId="9" fontId="3" fillId="5" borderId="4" xfId="1" applyFont="1" applyFill="1" applyBorder="1" applyAlignment="1">
      <alignment horizontal="center" vertical="center" wrapText="1"/>
    </xf>
    <xf numFmtId="0" fontId="2" fillId="8" borderId="1" xfId="0"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9" fontId="29" fillId="8" borderId="2" xfId="1" applyFont="1" applyFill="1" applyBorder="1" applyAlignment="1">
      <alignment horizontal="center" vertical="center" wrapText="1"/>
    </xf>
    <xf numFmtId="9" fontId="29" fillId="8" borderId="4" xfId="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8" borderId="2" xfId="0" applyFont="1" applyFill="1" applyBorder="1" applyAlignment="1">
      <alignment horizontal="left" vertical="center" wrapText="1"/>
    </xf>
    <xf numFmtId="0" fontId="0" fillId="8" borderId="4" xfId="0" applyFont="1" applyFill="1" applyBorder="1" applyAlignment="1">
      <alignment horizontal="left" vertical="center" wrapText="1"/>
    </xf>
    <xf numFmtId="1" fontId="2" fillId="5"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2" xfId="0" applyNumberFormat="1" applyFont="1" applyBorder="1" applyAlignment="1">
      <alignment horizontal="center" vertical="center" wrapText="1"/>
    </xf>
    <xf numFmtId="1" fontId="0" fillId="0" borderId="4" xfId="0" applyNumberFormat="1" applyFont="1" applyBorder="1" applyAlignment="1">
      <alignment horizontal="center" vertical="center" wrapText="1"/>
    </xf>
    <xf numFmtId="1" fontId="2" fillId="11" borderId="2" xfId="0" applyNumberFormat="1" applyFont="1" applyFill="1" applyBorder="1" applyAlignment="1">
      <alignment horizontal="center" vertical="center" wrapText="1"/>
    </xf>
    <xf numFmtId="1" fontId="2" fillId="11" borderId="3" xfId="0" applyNumberFormat="1" applyFont="1" applyFill="1" applyBorder="1" applyAlignment="1">
      <alignment horizontal="center" vertical="center" wrapText="1"/>
    </xf>
    <xf numFmtId="1" fontId="2" fillId="11" borderId="4" xfId="0" applyNumberFormat="1" applyFont="1" applyFill="1" applyBorder="1" applyAlignment="1">
      <alignment horizontal="center" vertical="center" wrapText="1"/>
    </xf>
    <xf numFmtId="1" fontId="0" fillId="9" borderId="2" xfId="0" applyNumberFormat="1" applyFont="1" applyFill="1" applyBorder="1" applyAlignment="1">
      <alignment horizontal="center" vertical="center" wrapText="1"/>
    </xf>
    <xf numFmtId="1" fontId="0" fillId="9" borderId="4"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9" fontId="7" fillId="8" borderId="1" xfId="1" applyFont="1" applyFill="1" applyBorder="1" applyAlignment="1">
      <alignment horizontal="center" vertical="center" wrapText="1"/>
    </xf>
    <xf numFmtId="0" fontId="2" fillId="8" borderId="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4" xfId="0" applyFont="1" applyFill="1" applyBorder="1" applyAlignment="1">
      <alignment horizontal="left" vertical="center" wrapText="1"/>
    </xf>
    <xf numFmtId="0" fontId="0" fillId="5" borderId="1" xfId="0" applyFont="1" applyFill="1" applyBorder="1" applyAlignment="1">
      <alignment horizontal="center" vertical="center" wrapText="1"/>
    </xf>
    <xf numFmtId="9" fontId="2" fillId="5" borderId="1" xfId="1" applyFont="1" applyFill="1" applyBorder="1" applyAlignment="1">
      <alignment horizontal="center" vertical="center" wrapText="1"/>
    </xf>
    <xf numFmtId="9" fontId="7" fillId="5" borderId="2" xfId="1" applyFont="1" applyFill="1" applyBorder="1" applyAlignment="1">
      <alignment horizontal="center" vertical="center" wrapText="1"/>
    </xf>
    <xf numFmtId="9" fontId="7" fillId="5" borderId="3" xfId="1" applyFont="1" applyFill="1" applyBorder="1" applyAlignment="1">
      <alignment horizontal="center" vertical="center" wrapText="1"/>
    </xf>
    <xf numFmtId="9" fontId="7" fillId="5" borderId="4" xfId="1" applyFont="1" applyFill="1" applyBorder="1" applyAlignment="1">
      <alignment horizontal="center" vertical="center" wrapText="1"/>
    </xf>
    <xf numFmtId="9" fontId="5" fillId="9" borderId="2" xfId="1" applyFont="1" applyFill="1" applyBorder="1" applyAlignment="1">
      <alignment horizontal="center" vertical="center" wrapText="1"/>
    </xf>
    <xf numFmtId="9" fontId="5" fillId="9" borderId="4" xfId="1"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9" fontId="2" fillId="8" borderId="1" xfId="0" applyNumberFormat="1" applyFont="1" applyFill="1" applyBorder="1" applyAlignment="1">
      <alignment horizontal="left" vertical="center" wrapText="1"/>
    </xf>
    <xf numFmtId="9" fontId="2" fillId="8" borderId="1" xfId="0" applyNumberFormat="1" applyFont="1" applyFill="1" applyBorder="1" applyAlignment="1">
      <alignment horizontal="center" vertical="center" wrapText="1"/>
    </xf>
    <xf numFmtId="1" fontId="2" fillId="9" borderId="2" xfId="0" applyNumberFormat="1" applyFont="1" applyFill="1" applyBorder="1" applyAlignment="1">
      <alignment horizontal="center" vertical="center" wrapText="1"/>
    </xf>
    <xf numFmtId="1" fontId="2" fillId="9" borderId="3" xfId="0" applyNumberFormat="1" applyFont="1" applyFill="1" applyBorder="1" applyAlignment="1">
      <alignment horizontal="center" vertical="center" wrapText="1"/>
    </xf>
    <xf numFmtId="1" fontId="2" fillId="9" borderId="4" xfId="0" applyNumberFormat="1" applyFont="1" applyFill="1" applyBorder="1" applyAlignment="1">
      <alignment horizontal="center" vertical="center" wrapText="1"/>
    </xf>
    <xf numFmtId="1" fontId="2" fillId="9" borderId="2" xfId="1" applyNumberFormat="1" applyFont="1" applyFill="1" applyBorder="1" applyAlignment="1">
      <alignment horizontal="center" vertical="center" wrapText="1"/>
    </xf>
    <xf numFmtId="1" fontId="2" fillId="9" borderId="3" xfId="1" applyNumberFormat="1" applyFont="1" applyFill="1" applyBorder="1" applyAlignment="1">
      <alignment horizontal="center" vertical="center" wrapText="1"/>
    </xf>
    <xf numFmtId="1" fontId="2" fillId="9" borderId="4" xfId="1" applyNumberFormat="1" applyFont="1" applyFill="1" applyBorder="1" applyAlignment="1">
      <alignment horizontal="center" vertical="center" wrapText="1"/>
    </xf>
    <xf numFmtId="1" fontId="2" fillId="9" borderId="2" xfId="1" applyNumberFormat="1" applyFont="1" applyFill="1" applyBorder="1" applyAlignment="1">
      <alignment horizontal="left" vertical="center" wrapText="1"/>
    </xf>
    <xf numFmtId="1" fontId="2" fillId="9" borderId="3" xfId="1" applyNumberFormat="1" applyFont="1" applyFill="1" applyBorder="1" applyAlignment="1">
      <alignment horizontal="left" vertical="center" wrapText="1"/>
    </xf>
    <xf numFmtId="1" fontId="2" fillId="9" borderId="4" xfId="1" applyNumberFormat="1" applyFont="1" applyFill="1" applyBorder="1" applyAlignment="1">
      <alignment horizontal="left" vertical="center" wrapText="1"/>
    </xf>
    <xf numFmtId="0" fontId="0" fillId="9" borderId="1" xfId="0" applyFont="1" applyFill="1" applyBorder="1" applyAlignment="1">
      <alignment horizontal="left" vertical="center" wrapText="1"/>
    </xf>
    <xf numFmtId="9" fontId="0" fillId="5" borderId="4"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5" fillId="9" borderId="1" xfId="2" applyNumberFormat="1" applyFont="1" applyFill="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9" fontId="0" fillId="9" borderId="2" xfId="0" applyNumberFormat="1" applyFont="1" applyFill="1" applyBorder="1" applyAlignment="1">
      <alignment horizontal="center" vertical="center" wrapText="1"/>
    </xf>
    <xf numFmtId="9" fontId="0" fillId="9" borderId="3" xfId="0" applyNumberFormat="1" applyFont="1" applyFill="1" applyBorder="1" applyAlignment="1">
      <alignment horizontal="center" vertical="center" wrapText="1"/>
    </xf>
    <xf numFmtId="9" fontId="0" fillId="9" borderId="4" xfId="0" applyNumberFormat="1" applyFont="1" applyFill="1" applyBorder="1" applyAlignment="1">
      <alignment horizontal="center" vertical="center" wrapText="1"/>
    </xf>
    <xf numFmtId="9" fontId="5" fillId="9" borderId="4" xfId="0" applyNumberFormat="1"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3" fontId="0" fillId="5" borderId="3" xfId="0" applyNumberFormat="1" applyFont="1" applyFill="1" applyBorder="1" applyAlignment="1">
      <alignment horizontal="center" vertical="center" wrapText="1"/>
    </xf>
    <xf numFmtId="3" fontId="5" fillId="9" borderId="2" xfId="0" applyNumberFormat="1" applyFont="1" applyFill="1" applyBorder="1" applyAlignment="1">
      <alignment horizontal="center" vertical="center" wrapText="1"/>
    </xf>
    <xf numFmtId="3" fontId="5" fillId="9" borderId="3" xfId="0" applyNumberFormat="1" applyFont="1" applyFill="1" applyBorder="1" applyAlignment="1">
      <alignment horizontal="center" vertical="center" wrapText="1"/>
    </xf>
    <xf numFmtId="0" fontId="3" fillId="9" borderId="4"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horizontal="center" vertical="center" wrapText="1"/>
    </xf>
    <xf numFmtId="9" fontId="29" fillId="9" borderId="1" xfId="0" applyNumberFormat="1" applyFont="1" applyFill="1" applyBorder="1" applyAlignment="1">
      <alignment horizontal="center"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7" fillId="9" borderId="4" xfId="0" applyFont="1" applyFill="1" applyBorder="1" applyAlignment="1">
      <alignment horizontal="left" vertical="center" wrapText="1"/>
    </xf>
    <xf numFmtId="9" fontId="29" fillId="9" borderId="2" xfId="1" applyFont="1" applyFill="1" applyBorder="1" applyAlignment="1">
      <alignment horizontal="center" vertical="center" wrapText="1"/>
    </xf>
    <xf numFmtId="9" fontId="29" fillId="9" borderId="3" xfId="1" applyFont="1" applyFill="1" applyBorder="1" applyAlignment="1">
      <alignment horizontal="center" vertical="center" wrapText="1"/>
    </xf>
    <xf numFmtId="9" fontId="29" fillId="9" borderId="4" xfId="1" applyFont="1" applyFill="1" applyBorder="1" applyAlignment="1">
      <alignment horizontal="center" vertical="center" wrapText="1"/>
    </xf>
    <xf numFmtId="0" fontId="35" fillId="9" borderId="2" xfId="0" applyFont="1" applyFill="1" applyBorder="1" applyAlignment="1">
      <alignment horizontal="left" vertical="center" wrapText="1"/>
    </xf>
    <xf numFmtId="9" fontId="29" fillId="9" borderId="1" xfId="1" applyFont="1" applyFill="1" applyBorder="1" applyAlignment="1">
      <alignment horizontal="center" vertical="center" wrapText="1"/>
    </xf>
    <xf numFmtId="9" fontId="0" fillId="9" borderId="1" xfId="0" applyNumberFormat="1" applyFont="1" applyFill="1" applyBorder="1" applyAlignment="1">
      <alignment horizontal="left" vertical="center" wrapText="1"/>
    </xf>
    <xf numFmtId="9" fontId="0" fillId="9" borderId="1" xfId="0" applyNumberFormat="1"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9" fontId="0" fillId="9" borderId="2" xfId="0" applyNumberFormat="1" applyFont="1" applyFill="1" applyBorder="1" applyAlignment="1">
      <alignment horizontal="left" vertical="center" wrapText="1"/>
    </xf>
    <xf numFmtId="9" fontId="0" fillId="9" borderId="3" xfId="0" applyNumberFormat="1"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9" fontId="2" fillId="9" borderId="23" xfId="1" applyFont="1" applyFill="1" applyBorder="1" applyAlignment="1">
      <alignment horizontal="center" vertical="center" wrapText="1"/>
    </xf>
    <xf numFmtId="9" fontId="2" fillId="9" borderId="3" xfId="1" applyFont="1" applyFill="1" applyBorder="1" applyAlignment="1">
      <alignment horizontal="center" vertical="center" wrapText="1"/>
    </xf>
    <xf numFmtId="9" fontId="2" fillId="9" borderId="4" xfId="1"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7" borderId="2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0" fillId="7" borderId="23"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9" fontId="5" fillId="7" borderId="2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0" fontId="0" fillId="7" borderId="2"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2" xfId="0"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9"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4" xfId="0" applyFont="1" applyFill="1" applyBorder="1" applyAlignment="1">
      <alignment horizontal="lef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9" fontId="0" fillId="0" borderId="4" xfId="0" applyNumberFormat="1" applyFont="1" applyFill="1" applyBorder="1" applyAlignment="1">
      <alignment horizontal="center" vertical="center" wrapText="1"/>
    </xf>
    <xf numFmtId="9" fontId="2" fillId="0" borderId="1" xfId="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9" fontId="0" fillId="0" borderId="12" xfId="0" applyNumberFormat="1" applyFont="1" applyFill="1" applyBorder="1" applyAlignment="1">
      <alignment horizontal="center" vertical="center" wrapText="1"/>
    </xf>
    <xf numFmtId="9" fontId="0" fillId="0" borderId="8" xfId="0" applyNumberFormat="1" applyFont="1" applyFill="1" applyBorder="1" applyAlignment="1">
      <alignment horizontal="center" vertical="center" wrapText="1"/>
    </xf>
    <xf numFmtId="9" fontId="0" fillId="0" borderId="9"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0" fillId="9" borderId="1" xfId="0" applyFont="1" applyFill="1" applyBorder="1" applyAlignment="1">
      <alignment horizontal="center" vertical="center" wrapText="1"/>
    </xf>
    <xf numFmtId="9" fontId="7" fillId="9"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20" borderId="2" xfId="0" applyFont="1" applyFill="1" applyBorder="1" applyAlignment="1">
      <alignment horizontal="left" vertical="center" wrapText="1"/>
    </xf>
    <xf numFmtId="0" fontId="0" fillId="20" borderId="3" xfId="0" applyFont="1" applyFill="1" applyBorder="1" applyAlignment="1">
      <alignment horizontal="left" vertical="center" wrapText="1"/>
    </xf>
    <xf numFmtId="0" fontId="28" fillId="3" borderId="2"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5" fillId="11" borderId="2" xfId="0" applyFont="1" applyFill="1" applyBorder="1" applyAlignment="1">
      <alignment horizontal="center"/>
    </xf>
    <xf numFmtId="0" fontId="25" fillId="11" borderId="4" xfId="0" applyFont="1" applyFill="1" applyBorder="1" applyAlignment="1">
      <alignment horizontal="center"/>
    </xf>
    <xf numFmtId="9" fontId="7" fillId="9" borderId="2" xfId="0" applyNumberFormat="1" applyFont="1" applyFill="1" applyBorder="1" applyAlignment="1">
      <alignment horizontal="center" vertical="center" wrapText="1"/>
    </xf>
    <xf numFmtId="9" fontId="7" fillId="9" borderId="3" xfId="0" applyNumberFormat="1"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19"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2" fillId="19"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39" fontId="29" fillId="11" borderId="2" xfId="2" applyNumberFormat="1" applyFont="1" applyFill="1" applyBorder="1" applyAlignment="1">
      <alignment horizontal="center" vertical="center" wrapText="1"/>
    </xf>
    <xf numFmtId="39" fontId="29" fillId="11" borderId="3" xfId="2" applyNumberFormat="1" applyFont="1" applyFill="1" applyBorder="1" applyAlignment="1">
      <alignment horizontal="center" vertical="center" wrapText="1"/>
    </xf>
    <xf numFmtId="39" fontId="29" fillId="11" borderId="4" xfId="2" applyNumberFormat="1"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3" fontId="5" fillId="0" borderId="2" xfId="0" applyNumberFormat="1" applyFont="1" applyFill="1" applyBorder="1" applyAlignment="1" applyProtection="1">
      <alignment horizontal="center" vertical="center" wrapText="1"/>
    </xf>
    <xf numFmtId="3" fontId="5" fillId="0" borderId="4" xfId="0" applyNumberFormat="1" applyFont="1" applyFill="1" applyBorder="1" applyAlignment="1" applyProtection="1">
      <alignment horizontal="center" vertical="center" wrapText="1"/>
    </xf>
    <xf numFmtId="0" fontId="2" fillId="11"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1" fontId="29" fillId="8"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7" fillId="19" borderId="1" xfId="0" applyFont="1" applyFill="1" applyBorder="1" applyAlignment="1">
      <alignment horizontal="left" vertical="center" wrapText="1"/>
    </xf>
    <xf numFmtId="9" fontId="29" fillId="19" borderId="1" xfId="0" applyNumberFormat="1"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9" fontId="2" fillId="11"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14"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9" fontId="3" fillId="5" borderId="2" xfId="0" applyNumberFormat="1" applyFont="1" applyFill="1" applyBorder="1" applyAlignment="1">
      <alignment horizontal="center" vertical="center" wrapText="1"/>
    </xf>
    <xf numFmtId="9" fontId="3" fillId="5" borderId="3" xfId="0" applyNumberFormat="1" applyFont="1" applyFill="1" applyBorder="1" applyAlignment="1">
      <alignment horizontal="center" vertical="center" wrapText="1"/>
    </xf>
    <xf numFmtId="9" fontId="3" fillId="5" borderId="4" xfId="0" applyNumberFormat="1" applyFont="1" applyFill="1" applyBorder="1" applyAlignment="1">
      <alignment horizontal="center" vertical="center" wrapText="1"/>
    </xf>
    <xf numFmtId="0" fontId="29" fillId="19" borderId="1" xfId="0" applyFont="1" applyFill="1" applyBorder="1" applyAlignment="1">
      <alignment horizontal="left" vertical="center" wrapText="1"/>
    </xf>
    <xf numFmtId="9" fontId="2" fillId="14" borderId="1" xfId="0" applyNumberFormat="1" applyFont="1" applyFill="1" applyBorder="1" applyAlignment="1">
      <alignment horizontal="center" vertical="center" wrapText="1"/>
    </xf>
    <xf numFmtId="9" fontId="29" fillId="19" borderId="2" xfId="0" applyNumberFormat="1" applyFont="1" applyFill="1" applyBorder="1" applyAlignment="1">
      <alignment horizontal="center" vertical="center" wrapText="1"/>
    </xf>
    <xf numFmtId="9" fontId="29" fillId="19" borderId="3" xfId="0" applyNumberFormat="1" applyFont="1" applyFill="1" applyBorder="1" applyAlignment="1">
      <alignment horizontal="center" vertical="center" wrapText="1"/>
    </xf>
    <xf numFmtId="9" fontId="29" fillId="19" borderId="4" xfId="0" applyNumberFormat="1"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4"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1" fontId="2" fillId="5" borderId="2" xfId="0" applyNumberFormat="1"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9" fontId="2" fillId="5" borderId="2" xfId="1" applyFont="1" applyFill="1" applyBorder="1" applyAlignment="1">
      <alignment horizontal="center" vertical="center" wrapText="1"/>
    </xf>
    <xf numFmtId="9" fontId="2" fillId="5" borderId="3" xfId="1" applyFont="1" applyFill="1" applyBorder="1" applyAlignment="1">
      <alignment horizontal="center" vertical="center" wrapText="1"/>
    </xf>
    <xf numFmtId="9" fontId="2" fillId="5" borderId="4" xfId="1"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1" fontId="7" fillId="9" borderId="2" xfId="0" applyNumberFormat="1" applyFont="1" applyFill="1" applyBorder="1" applyAlignment="1">
      <alignment horizontal="center" vertical="center" wrapText="1"/>
    </xf>
    <xf numFmtId="1" fontId="7" fillId="9" borderId="3" xfId="0" applyNumberFormat="1" applyFont="1" applyFill="1" applyBorder="1" applyAlignment="1">
      <alignment horizontal="center" vertical="center" wrapText="1"/>
    </xf>
    <xf numFmtId="1" fontId="7" fillId="9" borderId="4" xfId="0" applyNumberFormat="1" applyFont="1" applyFill="1" applyBorder="1" applyAlignment="1">
      <alignment horizontal="center" vertical="center" wrapText="1"/>
    </xf>
    <xf numFmtId="0" fontId="5" fillId="0" borderId="0" xfId="0" applyFont="1" applyBorder="1" applyAlignment="1">
      <alignment horizontal="center" wrapText="1"/>
    </xf>
    <xf numFmtId="0" fontId="23" fillId="11" borderId="1" xfId="0" applyFont="1" applyFill="1" applyBorder="1" applyAlignment="1">
      <alignment horizontal="left" vertical="top" wrapText="1"/>
    </xf>
    <xf numFmtId="0" fontId="23" fillId="11" borderId="1" xfId="0" applyFont="1" applyFill="1" applyBorder="1" applyAlignment="1">
      <alignment horizontal="left" vertical="center" wrapText="1"/>
    </xf>
    <xf numFmtId="0" fontId="2" fillId="9" borderId="3" xfId="0" applyFont="1" applyFill="1" applyBorder="1" applyAlignment="1">
      <alignment horizontal="center" vertical="center" wrapText="1"/>
    </xf>
    <xf numFmtId="0" fontId="7" fillId="19" borderId="2" xfId="0" applyFont="1" applyFill="1" applyBorder="1" applyAlignment="1">
      <alignment horizontal="left" vertical="center" wrapText="1"/>
    </xf>
    <xf numFmtId="0" fontId="7" fillId="19" borderId="3" xfId="0" applyFont="1" applyFill="1" applyBorder="1" applyAlignment="1">
      <alignment horizontal="left" vertical="center" wrapText="1"/>
    </xf>
    <xf numFmtId="0" fontId="7" fillId="19" borderId="4" xfId="0" applyFont="1" applyFill="1" applyBorder="1" applyAlignment="1">
      <alignment horizontal="left" vertical="center" wrapText="1"/>
    </xf>
    <xf numFmtId="0" fontId="28" fillId="11" borderId="2" xfId="0" applyFont="1" applyFill="1" applyBorder="1" applyAlignment="1">
      <alignment horizontal="center" vertical="center" wrapText="1"/>
    </xf>
    <xf numFmtId="0" fontId="28" fillId="11" borderId="4"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5" fillId="20" borderId="4" xfId="0" applyFont="1" applyFill="1" applyBorder="1" applyAlignment="1">
      <alignment horizontal="left" vertical="center" wrapText="1"/>
    </xf>
    <xf numFmtId="0" fontId="0" fillId="20" borderId="1" xfId="0" applyFont="1" applyFill="1" applyBorder="1" applyAlignment="1">
      <alignment horizontal="center" vertical="center" wrapText="1"/>
    </xf>
    <xf numFmtId="1" fontId="5" fillId="20" borderId="2" xfId="0" applyNumberFormat="1" applyFont="1" applyFill="1" applyBorder="1" applyAlignment="1">
      <alignment horizontal="center" vertical="center" wrapText="1"/>
    </xf>
    <xf numFmtId="1" fontId="5" fillId="20" borderId="3" xfId="0" applyNumberFormat="1" applyFont="1" applyFill="1" applyBorder="1" applyAlignment="1">
      <alignment horizontal="center" vertical="center" wrapText="1"/>
    </xf>
    <xf numFmtId="1" fontId="5" fillId="20" borderId="4" xfId="0" applyNumberFormat="1"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 fontId="0" fillId="0" borderId="4" xfId="0" applyNumberFormat="1" applyFont="1" applyFill="1" applyBorder="1" applyAlignment="1">
      <alignment horizontal="center" vertical="center" wrapText="1"/>
    </xf>
    <xf numFmtId="1" fontId="0" fillId="5" borderId="2" xfId="0" applyNumberFormat="1" applyFont="1" applyFill="1" applyBorder="1" applyAlignment="1">
      <alignment horizontal="center" vertical="center" wrapText="1"/>
    </xf>
    <xf numFmtId="1" fontId="0" fillId="5" borderId="3" xfId="0" applyNumberFormat="1" applyFont="1" applyFill="1" applyBorder="1" applyAlignment="1">
      <alignment horizontal="center" vertical="center" wrapText="1"/>
    </xf>
    <xf numFmtId="1" fontId="0" fillId="5"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0" fontId="32" fillId="7" borderId="1" xfId="0" applyFont="1" applyFill="1" applyBorder="1" applyAlignment="1">
      <alignment horizontal="left" vertical="center" wrapText="1"/>
    </xf>
    <xf numFmtId="9" fontId="5" fillId="20" borderId="2" xfId="0" applyNumberFormat="1" applyFont="1" applyFill="1" applyBorder="1" applyAlignment="1">
      <alignment horizontal="center" vertical="center" wrapText="1"/>
    </xf>
    <xf numFmtId="9" fontId="5" fillId="20" borderId="3" xfId="0" applyNumberFormat="1" applyFont="1" applyFill="1" applyBorder="1" applyAlignment="1">
      <alignment horizontal="center" vertical="center" wrapText="1"/>
    </xf>
    <xf numFmtId="9" fontId="5" fillId="20" borderId="4" xfId="0" applyNumberFormat="1" applyFont="1" applyFill="1" applyBorder="1" applyAlignment="1">
      <alignment horizontal="center" vertical="center" wrapText="1"/>
    </xf>
    <xf numFmtId="0" fontId="0" fillId="20" borderId="2" xfId="0" applyFont="1" applyFill="1" applyBorder="1" applyAlignment="1">
      <alignment horizontal="center" vertical="center" wrapText="1"/>
    </xf>
    <xf numFmtId="0" fontId="0" fillId="20" borderId="3" xfId="0" applyFont="1" applyFill="1" applyBorder="1" applyAlignment="1">
      <alignment horizontal="center" vertical="center" wrapText="1"/>
    </xf>
    <xf numFmtId="0" fontId="0" fillId="20" borderId="4" xfId="0" applyFont="1" applyFill="1" applyBorder="1" applyAlignment="1">
      <alignment horizontal="center" vertical="center" wrapText="1"/>
    </xf>
    <xf numFmtId="0" fontId="0" fillId="20" borderId="4" xfId="0" applyFont="1" applyFill="1" applyBorder="1" applyAlignment="1">
      <alignment horizontal="left" vertical="center" wrapText="1"/>
    </xf>
    <xf numFmtId="9" fontId="7" fillId="20" borderId="1" xfId="1" applyFont="1" applyFill="1" applyBorder="1" applyAlignment="1">
      <alignment horizontal="center" vertical="center" wrapText="1"/>
    </xf>
    <xf numFmtId="9" fontId="23" fillId="0" borderId="2" xfId="1" applyFont="1" applyFill="1" applyBorder="1" applyAlignment="1">
      <alignment horizontal="center" vertical="center" wrapText="1"/>
    </xf>
    <xf numFmtId="9" fontId="23" fillId="0" borderId="3" xfId="1" applyFont="1" applyFill="1" applyBorder="1" applyAlignment="1">
      <alignment horizontal="center" vertical="center" wrapText="1"/>
    </xf>
    <xf numFmtId="9" fontId="23" fillId="0" borderId="4" xfId="1" applyFont="1" applyFill="1" applyBorder="1" applyAlignment="1">
      <alignment horizontal="center" vertical="center" wrapText="1"/>
    </xf>
    <xf numFmtId="9" fontId="7" fillId="20" borderId="2" xfId="1" applyFont="1" applyFill="1" applyBorder="1" applyAlignment="1">
      <alignment horizontal="center" vertical="center" wrapText="1"/>
    </xf>
    <xf numFmtId="9" fontId="7" fillId="20" borderId="3" xfId="1" applyFont="1" applyFill="1" applyBorder="1" applyAlignment="1">
      <alignment horizontal="center" vertical="center" wrapText="1"/>
    </xf>
    <xf numFmtId="9" fontId="7" fillId="20" borderId="4" xfId="1" applyFont="1" applyFill="1" applyBorder="1" applyAlignment="1">
      <alignment horizontal="center" vertical="center" wrapText="1"/>
    </xf>
    <xf numFmtId="9" fontId="5" fillId="20" borderId="1" xfId="0" applyNumberFormat="1" applyFont="1" applyFill="1" applyBorder="1" applyAlignment="1">
      <alignment horizontal="center" vertical="center" wrapText="1"/>
    </xf>
    <xf numFmtId="9" fontId="0" fillId="20" borderId="2" xfId="0" applyNumberFormat="1" applyFont="1" applyFill="1" applyBorder="1" applyAlignment="1">
      <alignment horizontal="left" vertical="center" wrapText="1"/>
    </xf>
    <xf numFmtId="9" fontId="0" fillId="20" borderId="3" xfId="0" applyNumberFormat="1" applyFont="1" applyFill="1" applyBorder="1" applyAlignment="1">
      <alignment horizontal="left" vertical="center" wrapText="1"/>
    </xf>
    <xf numFmtId="9" fontId="0" fillId="20" borderId="4"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9" fontId="2" fillId="20" borderId="2" xfId="0" applyNumberFormat="1" applyFont="1" applyFill="1" applyBorder="1" applyAlignment="1">
      <alignment horizontal="left" vertical="center" wrapText="1"/>
    </xf>
    <xf numFmtId="9" fontId="2" fillId="20" borderId="3" xfId="0" applyNumberFormat="1" applyFont="1" applyFill="1" applyBorder="1" applyAlignment="1">
      <alignment horizontal="left" vertical="center" wrapText="1"/>
    </xf>
    <xf numFmtId="9" fontId="2" fillId="20" borderId="4" xfId="0" applyNumberFormat="1" applyFont="1" applyFill="1" applyBorder="1" applyAlignment="1">
      <alignment horizontal="left" vertical="center" wrapText="1"/>
    </xf>
    <xf numFmtId="9" fontId="5" fillId="20" borderId="1" xfId="1" applyNumberFormat="1" applyFont="1" applyFill="1" applyBorder="1" applyAlignment="1">
      <alignment horizontal="center" vertical="center" wrapText="1"/>
    </xf>
    <xf numFmtId="9" fontId="0" fillId="11" borderId="1" xfId="1" applyFont="1" applyFill="1" applyBorder="1" applyAlignment="1">
      <alignment horizontal="center" vertical="center" wrapText="1"/>
    </xf>
    <xf numFmtId="9" fontId="0" fillId="5" borderId="1" xfId="1" applyFont="1" applyFill="1" applyBorder="1" applyAlignment="1">
      <alignment horizontal="center" vertical="center" wrapText="1"/>
    </xf>
    <xf numFmtId="9" fontId="0" fillId="20" borderId="2" xfId="0" applyNumberFormat="1" applyFont="1" applyFill="1" applyBorder="1" applyAlignment="1">
      <alignment horizontal="center" vertical="center" wrapText="1"/>
    </xf>
    <xf numFmtId="9" fontId="0" fillId="20" borderId="3" xfId="0"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9" fontId="3" fillId="9" borderId="2" xfId="1" applyFont="1" applyFill="1" applyBorder="1" applyAlignment="1">
      <alignment horizontal="left" vertical="center" wrapText="1"/>
    </xf>
    <xf numFmtId="9" fontId="3" fillId="9" borderId="3" xfId="1" applyFont="1" applyFill="1" applyBorder="1" applyAlignment="1">
      <alignment horizontal="left" vertical="center" wrapText="1"/>
    </xf>
    <xf numFmtId="9" fontId="3" fillId="9" borderId="4" xfId="1" applyFont="1" applyFill="1" applyBorder="1" applyAlignment="1">
      <alignment horizontal="left" vertical="center" wrapText="1"/>
    </xf>
    <xf numFmtId="9" fontId="3" fillId="9" borderId="1" xfId="1" applyFont="1" applyFill="1" applyBorder="1" applyAlignment="1">
      <alignment horizontal="center" vertical="center" wrapText="1"/>
    </xf>
    <xf numFmtId="0" fontId="0" fillId="7" borderId="1" xfId="0" applyFont="1" applyFill="1" applyBorder="1" applyAlignment="1">
      <alignment horizontal="left"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9" fontId="7" fillId="7" borderId="2" xfId="1" applyFont="1" applyFill="1" applyBorder="1" applyAlignment="1">
      <alignment horizontal="center" vertical="center" wrapText="1"/>
    </xf>
    <xf numFmtId="9" fontId="7" fillId="7" borderId="3" xfId="1" applyFont="1" applyFill="1" applyBorder="1" applyAlignment="1">
      <alignment horizontal="center" vertical="center" wrapText="1"/>
    </xf>
    <xf numFmtId="0" fontId="5" fillId="9" borderId="2"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2" fillId="9" borderId="4" xfId="0" applyFont="1" applyFill="1" applyBorder="1" applyAlignment="1">
      <alignment horizontal="left" vertical="center" wrapText="1"/>
    </xf>
    <xf numFmtId="0" fontId="0" fillId="11" borderId="1" xfId="0" applyFont="1" applyFill="1" applyBorder="1" applyAlignment="1">
      <alignment horizontal="center" vertical="center" wrapText="1"/>
    </xf>
    <xf numFmtId="0" fontId="7" fillId="20" borderId="1" xfId="0" applyFont="1" applyFill="1" applyBorder="1" applyAlignment="1">
      <alignment horizontal="left" vertical="center" wrapText="1"/>
    </xf>
    <xf numFmtId="9" fontId="5" fillId="20" borderId="1" xfId="1" applyFont="1" applyFill="1" applyBorder="1" applyAlignment="1">
      <alignment horizontal="center" vertical="center" wrapText="1"/>
    </xf>
    <xf numFmtId="0" fontId="0" fillId="5" borderId="4" xfId="0" applyFont="1" applyFill="1" applyBorder="1" applyAlignment="1">
      <alignment horizontal="center" vertical="center" wrapText="1"/>
    </xf>
    <xf numFmtId="9" fontId="0" fillId="11" borderId="1" xfId="0" applyNumberFormat="1" applyFont="1" applyFill="1" applyBorder="1" applyAlignment="1">
      <alignment horizontal="center" vertical="center" wrapText="1"/>
    </xf>
    <xf numFmtId="0" fontId="0" fillId="20" borderId="22" xfId="0" applyFont="1" applyFill="1" applyBorder="1" applyAlignment="1">
      <alignment horizontal="left" vertical="center" wrapText="1"/>
    </xf>
    <xf numFmtId="0" fontId="0" fillId="20" borderId="19" xfId="0" applyFont="1" applyFill="1" applyBorder="1" applyAlignment="1">
      <alignment horizontal="left" vertical="center" wrapText="1"/>
    </xf>
    <xf numFmtId="0" fontId="3" fillId="20" borderId="23" xfId="0" applyFont="1" applyFill="1" applyBorder="1" applyAlignment="1">
      <alignment horizontal="left" vertical="center" wrapText="1"/>
    </xf>
    <xf numFmtId="0" fontId="3" fillId="20" borderId="3" xfId="0" applyFont="1" applyFill="1" applyBorder="1" applyAlignment="1">
      <alignment horizontal="left" vertical="center" wrapText="1"/>
    </xf>
    <xf numFmtId="0" fontId="0" fillId="20" borderId="23" xfId="0" applyFont="1" applyFill="1" applyBorder="1" applyAlignment="1">
      <alignment horizontal="left" vertical="center" wrapText="1"/>
    </xf>
    <xf numFmtId="0" fontId="0" fillId="20" borderId="23" xfId="0" applyFont="1" applyFill="1" applyBorder="1" applyAlignment="1">
      <alignment horizontal="center" vertical="center" wrapText="1"/>
    </xf>
    <xf numFmtId="9" fontId="7" fillId="20" borderId="23" xfId="0" applyNumberFormat="1" applyFont="1" applyFill="1" applyBorder="1" applyAlignment="1">
      <alignment horizontal="center" vertical="center" wrapText="1"/>
    </xf>
    <xf numFmtId="9" fontId="7" fillId="20" borderId="3" xfId="0" applyNumberFormat="1" applyFont="1" applyFill="1" applyBorder="1" applyAlignment="1">
      <alignment horizontal="center" vertical="center" wrapText="1"/>
    </xf>
    <xf numFmtId="9" fontId="7" fillId="20" borderId="4" xfId="0" applyNumberFormat="1" applyFont="1" applyFill="1" applyBorder="1" applyAlignment="1">
      <alignment horizontal="center" vertical="center" wrapText="1"/>
    </xf>
    <xf numFmtId="9" fontId="7" fillId="20" borderId="2" xfId="0" applyNumberFormat="1" applyFont="1" applyFill="1" applyBorder="1" applyAlignment="1">
      <alignment horizontal="center" vertical="center" wrapText="1"/>
    </xf>
    <xf numFmtId="0" fontId="7" fillId="20" borderId="2" xfId="0" applyFont="1" applyFill="1" applyBorder="1" applyAlignment="1">
      <alignment horizontal="center" vertical="center" wrapText="1"/>
    </xf>
    <xf numFmtId="0" fontId="7" fillId="20" borderId="4" xfId="0" applyFont="1" applyFill="1" applyBorder="1" applyAlignment="1">
      <alignment horizontal="center" vertical="center" wrapText="1"/>
    </xf>
    <xf numFmtId="9" fontId="7" fillId="20" borderId="1"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3" fillId="20" borderId="2" xfId="0" applyFont="1" applyFill="1" applyBorder="1" applyAlignment="1">
      <alignment horizontal="center" vertical="center" wrapText="1"/>
    </xf>
    <xf numFmtId="0" fontId="3" fillId="20" borderId="3"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3" fillId="20" borderId="18" xfId="0" applyFont="1" applyFill="1" applyBorder="1" applyAlignment="1">
      <alignment horizontal="left" vertical="center" wrapText="1"/>
    </xf>
    <xf numFmtId="0" fontId="3" fillId="20" borderId="19" xfId="0" applyFont="1" applyFill="1" applyBorder="1" applyAlignment="1">
      <alignment horizontal="left" vertical="center" wrapText="1"/>
    </xf>
    <xf numFmtId="0" fontId="0" fillId="20" borderId="18" xfId="0" applyFont="1" applyFill="1" applyBorder="1" applyAlignment="1">
      <alignment horizontal="left" vertical="center" wrapText="1"/>
    </xf>
    <xf numFmtId="0" fontId="0" fillId="20" borderId="20" xfId="0" applyFont="1" applyFill="1" applyBorder="1" applyAlignment="1">
      <alignment horizontal="left" vertical="center" wrapText="1"/>
    </xf>
    <xf numFmtId="0" fontId="3" fillId="20" borderId="29" xfId="0" applyFont="1" applyFill="1" applyBorder="1" applyAlignment="1">
      <alignment horizontal="left" vertical="center" wrapText="1"/>
    </xf>
    <xf numFmtId="0" fontId="3" fillId="20" borderId="1" xfId="0" applyFont="1" applyFill="1" applyBorder="1" applyAlignment="1">
      <alignment horizontal="left" vertical="center" wrapText="1"/>
    </xf>
    <xf numFmtId="0" fontId="3" fillId="20" borderId="1" xfId="0" applyFont="1" applyFill="1" applyBorder="1" applyAlignment="1">
      <alignment horizontal="center" vertical="center" wrapText="1"/>
    </xf>
    <xf numFmtId="9" fontId="29" fillId="20"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9" fontId="7" fillId="9" borderId="2" xfId="1" applyFont="1" applyFill="1" applyBorder="1" applyAlignment="1">
      <alignment horizontal="center" vertical="center" wrapText="1"/>
    </xf>
    <xf numFmtId="9" fontId="7" fillId="9" borderId="4" xfId="1" applyFont="1" applyFill="1" applyBorder="1" applyAlignment="1">
      <alignment horizontal="center" vertical="center" wrapText="1"/>
    </xf>
    <xf numFmtId="0" fontId="2" fillId="5" borderId="2" xfId="0" applyNumberFormat="1" applyFont="1" applyFill="1" applyBorder="1" applyAlignment="1">
      <alignment horizontal="center" vertical="center" wrapText="1"/>
    </xf>
    <xf numFmtId="0" fontId="2" fillId="5" borderId="3" xfId="0" applyNumberFormat="1" applyFont="1" applyFill="1" applyBorder="1" applyAlignment="1">
      <alignment horizontal="center" vertical="center" wrapText="1"/>
    </xf>
    <xf numFmtId="0" fontId="2" fillId="5" borderId="4" xfId="0" applyNumberFormat="1" applyFont="1" applyFill="1" applyBorder="1" applyAlignment="1">
      <alignment horizontal="center" vertical="center" wrapText="1"/>
    </xf>
    <xf numFmtId="0" fontId="3" fillId="20" borderId="20" xfId="0" applyFont="1" applyFill="1" applyBorder="1" applyAlignment="1">
      <alignment horizontal="left" vertical="center" wrapText="1"/>
    </xf>
    <xf numFmtId="0" fontId="0" fillId="8" borderId="12" xfId="0" applyFont="1" applyFill="1" applyBorder="1" applyAlignment="1">
      <alignment horizontal="left" vertical="center" wrapText="1"/>
    </xf>
    <xf numFmtId="0" fontId="0" fillId="8" borderId="8" xfId="0" applyFont="1" applyFill="1" applyBorder="1" applyAlignment="1">
      <alignment horizontal="left" vertical="center" wrapText="1"/>
    </xf>
    <xf numFmtId="0" fontId="0" fillId="8" borderId="9" xfId="0" applyFont="1" applyFill="1" applyBorder="1" applyAlignment="1">
      <alignment horizontal="left" vertical="center" wrapText="1"/>
    </xf>
    <xf numFmtId="0" fontId="0" fillId="8" borderId="3" xfId="0" applyFont="1" applyFill="1" applyBorder="1" applyAlignment="1">
      <alignment horizontal="center" vertical="center" wrapText="1"/>
    </xf>
    <xf numFmtId="9" fontId="29" fillId="8" borderId="3" xfId="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0" fillId="8" borderId="3" xfId="0" applyFont="1" applyFill="1" applyBorder="1" applyAlignment="1">
      <alignment horizontal="left" vertical="center" wrapText="1"/>
    </xf>
    <xf numFmtId="9" fontId="5" fillId="8" borderId="2" xfId="1" applyNumberFormat="1" applyFont="1" applyFill="1" applyBorder="1" applyAlignment="1">
      <alignment horizontal="center" vertical="center" wrapText="1"/>
    </xf>
    <xf numFmtId="0" fontId="5" fillId="8" borderId="3" xfId="1" applyNumberFormat="1" applyFont="1" applyFill="1" applyBorder="1" applyAlignment="1">
      <alignment horizontal="center" vertical="center" wrapText="1"/>
    </xf>
    <xf numFmtId="0" fontId="5" fillId="8" borderId="4" xfId="1"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 fontId="2" fillId="5" borderId="2" xfId="1" applyNumberFormat="1" applyFont="1" applyFill="1" applyBorder="1" applyAlignment="1">
      <alignment horizontal="center" vertical="center" wrapText="1"/>
    </xf>
    <xf numFmtId="1" fontId="2" fillId="5" borderId="3" xfId="1" applyNumberFormat="1" applyFont="1" applyFill="1" applyBorder="1" applyAlignment="1">
      <alignment horizontal="center" vertical="center" wrapText="1"/>
    </xf>
    <xf numFmtId="1" fontId="2" fillId="5" borderId="4" xfId="1" applyNumberFormat="1" applyFont="1" applyFill="1" applyBorder="1" applyAlignment="1">
      <alignment horizontal="center" vertical="center" wrapText="1"/>
    </xf>
    <xf numFmtId="9" fontId="0" fillId="5" borderId="2" xfId="1" applyFont="1" applyFill="1" applyBorder="1" applyAlignment="1">
      <alignment horizontal="center" vertical="center" wrapText="1"/>
    </xf>
    <xf numFmtId="9" fontId="0" fillId="5" borderId="4" xfId="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wrapText="1"/>
    </xf>
    <xf numFmtId="0" fontId="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wrapText="1"/>
    </xf>
    <xf numFmtId="0" fontId="5" fillId="7" borderId="1" xfId="0" applyFont="1" applyFill="1" applyBorder="1" applyAlignment="1">
      <alignment horizontal="left" vertical="center" wrapText="1"/>
    </xf>
    <xf numFmtId="49" fontId="7" fillId="7"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0" fontId="2" fillId="20" borderId="2" xfId="0" applyFont="1" applyFill="1" applyBorder="1" applyAlignment="1">
      <alignment horizontal="left" vertical="center" wrapText="1"/>
    </xf>
    <xf numFmtId="0" fontId="2" fillId="20" borderId="3" xfId="0" applyFont="1" applyFill="1" applyBorder="1" applyAlignment="1">
      <alignment horizontal="left" vertical="center" wrapText="1"/>
    </xf>
    <xf numFmtId="0" fontId="2" fillId="20" borderId="4" xfId="0" applyFont="1" applyFill="1" applyBorder="1" applyAlignment="1">
      <alignment horizontal="left" vertical="center" wrapText="1"/>
    </xf>
    <xf numFmtId="0" fontId="23" fillId="11" borderId="2" xfId="0" applyFont="1" applyFill="1" applyBorder="1" applyAlignment="1">
      <alignment horizontal="left" vertical="center" wrapText="1"/>
    </xf>
    <xf numFmtId="0" fontId="23" fillId="11" borderId="4"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30" xfId="0" applyFont="1" applyFill="1" applyBorder="1" applyAlignment="1">
      <alignment horizontal="left" vertical="center" wrapText="1"/>
    </xf>
    <xf numFmtId="0" fontId="3" fillId="7" borderId="8" xfId="0" applyFont="1" applyFill="1" applyBorder="1" applyAlignment="1">
      <alignment horizontal="left" vertical="center" wrapText="1"/>
    </xf>
    <xf numFmtId="9" fontId="5" fillId="7" borderId="2" xfId="0" applyNumberFormat="1" applyFont="1" applyFill="1" applyBorder="1" applyAlignment="1">
      <alignment horizontal="center" vertical="center" wrapText="1"/>
    </xf>
    <xf numFmtId="9" fontId="0" fillId="5" borderId="23" xfId="0" applyNumberFormat="1" applyFont="1" applyFill="1" applyBorder="1" applyAlignment="1">
      <alignment horizontal="center" vertical="center" wrapText="1"/>
    </xf>
    <xf numFmtId="9" fontId="0" fillId="0" borderId="23" xfId="0" applyNumberFormat="1" applyFont="1" applyFill="1" applyBorder="1" applyAlignment="1">
      <alignment horizontal="center" vertical="center" wrapText="1"/>
    </xf>
    <xf numFmtId="0" fontId="0" fillId="8" borderId="1" xfId="0" applyFont="1" applyFill="1" applyBorder="1" applyAlignment="1">
      <alignment horizontal="left" vertical="center" wrapText="1"/>
    </xf>
    <xf numFmtId="0" fontId="7" fillId="8" borderId="2" xfId="0" applyNumberFormat="1" applyFont="1" applyFill="1" applyBorder="1" applyAlignment="1">
      <alignment horizontal="center" vertical="center" wrapText="1"/>
    </xf>
    <xf numFmtId="0" fontId="7" fillId="8" borderId="3" xfId="0" applyNumberFormat="1" applyFont="1" applyFill="1" applyBorder="1" applyAlignment="1">
      <alignment horizontal="center" vertical="center" wrapText="1"/>
    </xf>
    <xf numFmtId="0" fontId="7" fillId="8" borderId="4"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9" fontId="7" fillId="8" borderId="2" xfId="1" applyFont="1" applyFill="1" applyBorder="1" applyAlignment="1">
      <alignment horizontal="center" vertical="center" wrapText="1"/>
    </xf>
    <xf numFmtId="9" fontId="7" fillId="8" borderId="3" xfId="1" applyFont="1" applyFill="1" applyBorder="1" applyAlignment="1">
      <alignment horizontal="center" vertical="center" wrapText="1"/>
    </xf>
    <xf numFmtId="9" fontId="7" fillId="8" borderId="4" xfId="1"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1" fontId="7" fillId="9" borderId="2" xfId="1" applyNumberFormat="1" applyFont="1" applyFill="1" applyBorder="1" applyAlignment="1">
      <alignment horizontal="center" vertical="center" wrapText="1"/>
    </xf>
    <xf numFmtId="1" fontId="7" fillId="9" borderId="3" xfId="1" applyNumberFormat="1" applyFont="1" applyFill="1" applyBorder="1" applyAlignment="1">
      <alignment horizontal="center" vertical="center" wrapText="1"/>
    </xf>
    <xf numFmtId="1" fontId="7" fillId="9" borderId="4" xfId="1" applyNumberFormat="1" applyFont="1" applyFill="1" applyBorder="1" applyAlignment="1">
      <alignment horizontal="center" vertical="center" wrapText="1"/>
    </xf>
    <xf numFmtId="9" fontId="7" fillId="9" borderId="3"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17" fillId="2"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vertical="center" wrapText="1"/>
      <protection locked="0"/>
    </xf>
    <xf numFmtId="0" fontId="6" fillId="0" borderId="0"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4" fillId="2" borderId="11"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18" fillId="12" borderId="1"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protection locked="0"/>
    </xf>
    <xf numFmtId="0" fontId="18" fillId="9" borderId="6" xfId="0" applyFont="1" applyFill="1" applyBorder="1" applyAlignment="1" applyProtection="1">
      <alignment horizontal="center" vertical="center" wrapText="1"/>
      <protection locked="0"/>
    </xf>
    <xf numFmtId="0" fontId="18" fillId="9" borderId="7" xfId="0" applyFont="1" applyFill="1" applyBorder="1" applyAlignment="1" applyProtection="1">
      <alignment horizontal="center" vertical="center" wrapText="1"/>
      <protection locked="0"/>
    </xf>
    <xf numFmtId="0" fontId="18" fillId="7"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xf>
  </cellXfs>
  <cellStyles count="4">
    <cellStyle name="Millares" xfId="2" builtinId="3"/>
    <cellStyle name="Millares 2" xfId="3"/>
    <cellStyle name="Normal" xfId="0" builtinId="0"/>
    <cellStyle name="Porcentaje" xfId="1" builtinId="5"/>
  </cellStyles>
  <dxfs count="0"/>
  <tableStyles count="0" defaultTableStyle="TableStyleMedium2" defaultPivotStyle="PivotStyleLight16"/>
  <colors>
    <mruColors>
      <color rgb="FFCCFFFF"/>
      <color rgb="FFFFFF99"/>
      <color rgb="FF355EA9"/>
      <color rgb="FFA26AE0"/>
      <color rgb="FF9999FF"/>
      <color rgb="FF66FFFF"/>
      <color rgb="FFFFCCFF"/>
      <color rgb="FF871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730250</xdr:colOff>
      <xdr:row>54</xdr:row>
      <xdr:rowOff>158750</xdr:rowOff>
    </xdr:to>
    <xdr:pic>
      <xdr:nvPicPr>
        <xdr:cNvPr id="8" name="Imagen 7">
          <a:extLst>
            <a:ext uri="{FF2B5EF4-FFF2-40B4-BE49-F238E27FC236}">
              <a16:creationId xmlns:a16="http://schemas.microsoft.com/office/drawing/2014/main" id="{421CA991-036A-4069-960D-26151689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970250" cy="1044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813432</xdr:colOff>
      <xdr:row>2</xdr:row>
      <xdr:rowOff>50062</xdr:rowOff>
    </xdr:from>
    <xdr:to>
      <xdr:col>1</xdr:col>
      <xdr:colOff>1449415</xdr:colOff>
      <xdr:row>8</xdr:row>
      <xdr:rowOff>3544</xdr:rowOff>
    </xdr:to>
    <xdr:pic>
      <xdr:nvPicPr>
        <xdr:cNvPr id="4" name="Imagen 3" descr="Imagen que contiene Logotipo&#10;&#10;Descripción generada automáticamente">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101218" cy="1283437"/>
        </a:xfrm>
        <a:prstGeom prst="rect">
          <a:avLst/>
        </a:prstGeom>
      </xdr:spPr>
    </xdr:pic>
    <xdr:clientData/>
  </xdr:twoCellAnchor>
  <xdr:twoCellAnchor editAs="oneCell">
    <xdr:from>
      <xdr:col>17</xdr:col>
      <xdr:colOff>1927022</xdr:colOff>
      <xdr:row>0</xdr:row>
      <xdr:rowOff>138266</xdr:rowOff>
    </xdr:from>
    <xdr:to>
      <xdr:col>17</xdr:col>
      <xdr:colOff>3502742</xdr:colOff>
      <xdr:row>6</xdr:row>
      <xdr:rowOff>46363</xdr:rowOff>
    </xdr:to>
    <xdr:pic>
      <xdr:nvPicPr>
        <xdr:cNvPr id="6" name="Imagen 5" descr="Logotipo&#10;&#10;Descripción generada automáticamente">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4939401" y="138266"/>
          <a:ext cx="1575720" cy="987295"/>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204180</xdr:colOff>
      <xdr:row>1</xdr:row>
      <xdr:rowOff>45728</xdr:rowOff>
    </xdr:from>
    <xdr:ext cx="3688058" cy="1643831"/>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23882209" y="247434"/>
          <a:ext cx="3688058" cy="164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600" b="1"/>
            <a:t>MAT-DIGECOG-PD-004</a:t>
          </a:r>
        </a:p>
        <a:p>
          <a:pPr algn="ctr"/>
          <a:r>
            <a:rPr lang="es-DO" sz="1600" b="1"/>
            <a:t>Versión:</a:t>
          </a:r>
          <a:r>
            <a:rPr lang="es-DO" sz="1600" b="1" baseline="0"/>
            <a:t> 4</a:t>
          </a:r>
        </a:p>
        <a:p>
          <a:pPr algn="ctr"/>
          <a:r>
            <a:rPr lang="es-DO" sz="1600" b="1" baseline="0"/>
            <a:t>Fecha de emisión: 12/08/2019</a:t>
          </a:r>
        </a:p>
        <a:p>
          <a:pPr marL="0" marR="0" lvl="0" indent="0" algn="ctr" defTabSz="914400" eaLnBrk="1" fontAlgn="auto" latinLnBrk="0" hangingPunct="1">
            <a:lnSpc>
              <a:spcPct val="100000"/>
            </a:lnSpc>
            <a:spcBef>
              <a:spcPts val="0"/>
            </a:spcBef>
            <a:spcAft>
              <a:spcPts val="0"/>
            </a:spcAft>
            <a:buClrTx/>
            <a:buSzTx/>
            <a:buFontTx/>
            <a:buNone/>
            <a:tabLst/>
            <a:defRPr/>
          </a:pPr>
          <a:r>
            <a:rPr lang="es-DO" sz="1600" b="1"/>
            <a:t>Fecha de revisión: 26/06/2023                                </a:t>
          </a:r>
          <a:r>
            <a:rPr lang="es-DO" sz="1600" b="1">
              <a:solidFill>
                <a:schemeClr val="tx1"/>
              </a:solidFill>
              <a:effectLst/>
              <a:latin typeface="+mn-lt"/>
              <a:ea typeface="+mn-ea"/>
              <a:cs typeface="+mn-cs"/>
            </a:rPr>
            <a:t>Fecha de  actualización: 26/06/2023</a:t>
          </a:r>
          <a:endParaRPr lang="es-DO" sz="16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813432</xdr:colOff>
      <xdr:row>2</xdr:row>
      <xdr:rowOff>50062</xdr:rowOff>
    </xdr:from>
    <xdr:to>
      <xdr:col>17</xdr:col>
      <xdr:colOff>2092748</xdr:colOff>
      <xdr:row>8</xdr:row>
      <xdr:rowOff>179131</xdr:rowOff>
    </xdr:to>
    <xdr:pic>
      <xdr:nvPicPr>
        <xdr:cNvPr id="2" name="Imagen 1" descr="Imagen que contiene Logotipo&#10;&#10;Descripción generada automáticamente">
          <a:extLst>
            <a:ext uri="{FF2B5EF4-FFF2-40B4-BE49-F238E27FC236}">
              <a16:creationId xmlns:a16="http://schemas.microsoft.com/office/drawing/2014/main" id="{AF60076F-A179-4D41-8178-3B22F04ABF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431062"/>
          <a:ext cx="2093308" cy="1272069"/>
        </a:xfrm>
        <a:prstGeom prst="rect">
          <a:avLst/>
        </a:prstGeom>
      </xdr:spPr>
    </xdr:pic>
    <xdr:clientData/>
  </xdr:twoCellAnchor>
  <xdr:twoCellAnchor editAs="oneCell">
    <xdr:from>
      <xdr:col>17</xdr:col>
      <xdr:colOff>1927022</xdr:colOff>
      <xdr:row>0</xdr:row>
      <xdr:rowOff>138266</xdr:rowOff>
    </xdr:from>
    <xdr:to>
      <xdr:col>17</xdr:col>
      <xdr:colOff>3502742</xdr:colOff>
      <xdr:row>6</xdr:row>
      <xdr:rowOff>19432</xdr:rowOff>
    </xdr:to>
    <xdr:pic>
      <xdr:nvPicPr>
        <xdr:cNvPr id="3" name="Imagen 2" descr="Logotipo&#10;&#10;Descripción generada automáticamente">
          <a:extLst>
            <a:ext uri="{FF2B5EF4-FFF2-40B4-BE49-F238E27FC236}">
              <a16:creationId xmlns:a16="http://schemas.microsoft.com/office/drawing/2014/main" id="{82A6464B-FF7A-42F2-8AA3-9AC7D5719CE4}"/>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4900072" y="138266"/>
          <a:ext cx="1575720" cy="1024166"/>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ugeli Rodriguez" id="{3D39D7D6-5A13-4C71-8486-6FD5A31CD228}" userId="Sugeli Rodriguez"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70" zoomScaleNormal="25" zoomScaleSheetLayoutView="70" workbookViewId="0">
      <selection activeCell="AB4" sqref="AB4"/>
    </sheetView>
  </sheetViews>
  <sheetFormatPr baseColWidth="10" defaultRowHeight="15" x14ac:dyDescent="0.25"/>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AJ478"/>
  <sheetViews>
    <sheetView showGridLines="0" tabSelected="1" view="pageBreakPreview" topLeftCell="J1" zoomScale="70" zoomScaleNormal="100" zoomScaleSheetLayoutView="70" workbookViewId="0">
      <selection activeCell="I13" sqref="I13"/>
    </sheetView>
  </sheetViews>
  <sheetFormatPr baseColWidth="10" defaultColWidth="11.42578125" defaultRowHeight="15" x14ac:dyDescent="0.25"/>
  <cols>
    <col min="1" max="1" width="21.85546875" style="341" customWidth="1"/>
    <col min="2" max="2" width="28.140625" style="341" customWidth="1"/>
    <col min="3" max="3" width="36.140625" style="341" customWidth="1"/>
    <col min="4" max="4" width="17.5703125" style="371" customWidth="1"/>
    <col min="5" max="5" width="7.140625" style="368" customWidth="1"/>
    <col min="6" max="16" width="7.140625" style="251" customWidth="1"/>
    <col min="17" max="17" width="7.140625" style="371" customWidth="1"/>
    <col min="18" max="18" width="59.28515625" style="319" customWidth="1"/>
    <col min="19" max="19" width="38.28515625" style="341" customWidth="1"/>
    <col min="20" max="20" width="19.7109375" style="370" customWidth="1"/>
    <col min="21" max="21" width="22.28515625" style="370" customWidth="1"/>
    <col min="22" max="30" width="5.42578125" style="251" customWidth="1"/>
    <col min="31" max="33" width="6.28515625" style="251" customWidth="1"/>
    <col min="34" max="34" width="36.85546875" style="251" hidden="1" customWidth="1"/>
    <col min="35" max="35" width="33.140625" style="251" hidden="1" customWidth="1"/>
    <col min="36" max="36" width="14" style="251" customWidth="1"/>
    <col min="37" max="16384" width="11.42578125" style="251"/>
  </cols>
  <sheetData>
    <row r="7" spans="1:36" x14ac:dyDescent="0.25">
      <c r="A7" s="826" t="s">
        <v>27</v>
      </c>
      <c r="B7" s="826"/>
      <c r="C7" s="826"/>
      <c r="D7" s="826"/>
      <c r="E7" s="826"/>
      <c r="F7" s="826"/>
      <c r="G7" s="826"/>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826"/>
    </row>
    <row r="8" spans="1:36" ht="30" customHeight="1" x14ac:dyDescent="0.25">
      <c r="A8" s="826" t="s">
        <v>70</v>
      </c>
      <c r="B8" s="826"/>
      <c r="C8" s="826"/>
      <c r="D8" s="826"/>
      <c r="E8" s="826"/>
      <c r="F8" s="826"/>
      <c r="G8" s="826"/>
      <c r="H8" s="826"/>
      <c r="I8" s="826"/>
      <c r="J8" s="826"/>
      <c r="K8" s="826"/>
      <c r="L8" s="826"/>
      <c r="M8" s="826"/>
      <c r="N8" s="826"/>
      <c r="O8" s="826"/>
      <c r="P8" s="826"/>
      <c r="Q8" s="826"/>
      <c r="R8" s="826"/>
      <c r="S8" s="826"/>
      <c r="T8" s="826"/>
      <c r="U8" s="826"/>
      <c r="V8" s="826"/>
      <c r="W8" s="826"/>
      <c r="X8" s="826"/>
      <c r="Y8" s="826"/>
      <c r="Z8" s="826"/>
      <c r="AA8" s="826"/>
      <c r="AB8" s="826"/>
      <c r="AC8" s="826"/>
      <c r="AD8" s="826"/>
      <c r="AE8" s="826"/>
      <c r="AF8" s="826"/>
      <c r="AG8" s="826"/>
      <c r="AH8" s="826"/>
      <c r="AI8" s="826"/>
    </row>
    <row r="9" spans="1:36" x14ac:dyDescent="0.25">
      <c r="A9" s="826"/>
      <c r="B9" s="826"/>
      <c r="C9" s="826"/>
      <c r="D9" s="826"/>
      <c r="E9" s="826"/>
      <c r="F9" s="826"/>
      <c r="G9" s="826"/>
      <c r="H9" s="826"/>
      <c r="I9" s="826"/>
      <c r="J9" s="826"/>
      <c r="K9" s="826"/>
      <c r="L9" s="826"/>
      <c r="M9" s="826"/>
      <c r="N9" s="826"/>
      <c r="O9" s="826"/>
      <c r="P9" s="826"/>
      <c r="Q9" s="826"/>
      <c r="R9" s="826"/>
      <c r="S9" s="826"/>
      <c r="T9" s="826"/>
      <c r="U9" s="826"/>
      <c r="V9" s="826"/>
      <c r="W9" s="826"/>
      <c r="X9" s="826"/>
      <c r="Y9" s="826"/>
      <c r="Z9" s="826"/>
      <c r="AA9" s="826"/>
      <c r="AB9" s="826"/>
      <c r="AC9" s="826"/>
      <c r="AD9" s="826"/>
      <c r="AE9" s="826"/>
      <c r="AF9" s="826"/>
      <c r="AG9" s="826"/>
      <c r="AH9" s="826"/>
      <c r="AI9" s="826"/>
    </row>
    <row r="10" spans="1:36" x14ac:dyDescent="0.25">
      <c r="A10" s="252"/>
      <c r="B10" s="252"/>
      <c r="C10" s="252"/>
      <c r="F10" s="368"/>
      <c r="G10" s="368"/>
      <c r="H10" s="368"/>
      <c r="I10" s="368"/>
      <c r="J10" s="368"/>
      <c r="K10" s="368"/>
      <c r="L10" s="368"/>
      <c r="M10" s="368"/>
      <c r="N10" s="368"/>
      <c r="O10" s="368"/>
      <c r="P10" s="368"/>
      <c r="Q10" s="368"/>
      <c r="R10" s="368"/>
      <c r="S10" s="252"/>
      <c r="T10" s="368"/>
      <c r="U10" s="368"/>
      <c r="V10" s="368"/>
      <c r="W10" s="368"/>
      <c r="X10" s="368"/>
      <c r="Y10" s="368"/>
      <c r="Z10" s="368"/>
      <c r="AA10" s="368"/>
      <c r="AB10" s="368"/>
      <c r="AC10" s="368"/>
      <c r="AD10" s="368"/>
      <c r="AE10" s="368"/>
      <c r="AF10" s="368"/>
      <c r="AG10" s="368"/>
      <c r="AH10" s="368"/>
      <c r="AI10" s="368"/>
    </row>
    <row r="11" spans="1:36" s="371" customFormat="1" ht="20.25" customHeight="1" x14ac:dyDescent="0.25">
      <c r="A11" s="810" t="s">
        <v>0</v>
      </c>
      <c r="B11" s="810" t="s">
        <v>473</v>
      </c>
      <c r="C11" s="810" t="s">
        <v>1</v>
      </c>
      <c r="D11" s="810" t="s">
        <v>24</v>
      </c>
      <c r="E11" s="810" t="s">
        <v>2</v>
      </c>
      <c r="F11" s="810" t="s">
        <v>472</v>
      </c>
      <c r="G11" s="810"/>
      <c r="H11" s="810"/>
      <c r="I11" s="810"/>
      <c r="J11" s="810"/>
      <c r="K11" s="810"/>
      <c r="L11" s="810"/>
      <c r="M11" s="810"/>
      <c r="N11" s="810"/>
      <c r="O11" s="810"/>
      <c r="P11" s="810"/>
      <c r="Q11" s="810"/>
      <c r="R11" s="810" t="s">
        <v>3</v>
      </c>
      <c r="S11" s="810" t="s">
        <v>4</v>
      </c>
      <c r="T11" s="810" t="s">
        <v>5</v>
      </c>
      <c r="U11" s="810" t="s">
        <v>6</v>
      </c>
      <c r="V11" s="810" t="s">
        <v>23</v>
      </c>
      <c r="W11" s="810"/>
      <c r="X11" s="810"/>
      <c r="Y11" s="810"/>
      <c r="Z11" s="810"/>
      <c r="AA11" s="810"/>
      <c r="AB11" s="810"/>
      <c r="AC11" s="810"/>
      <c r="AD11" s="810"/>
      <c r="AE11" s="810"/>
      <c r="AF11" s="810"/>
      <c r="AG11" s="810"/>
      <c r="AH11" s="810" t="s">
        <v>25</v>
      </c>
      <c r="AI11" s="810" t="s">
        <v>26</v>
      </c>
      <c r="AJ11" s="810" t="s">
        <v>83</v>
      </c>
    </row>
    <row r="12" spans="1:36" s="371" customFormat="1" x14ac:dyDescent="0.25">
      <c r="A12" s="810"/>
      <c r="B12" s="810"/>
      <c r="C12" s="810"/>
      <c r="D12" s="810"/>
      <c r="E12" s="810"/>
      <c r="F12" s="810" t="s">
        <v>7</v>
      </c>
      <c r="G12" s="810"/>
      <c r="H12" s="810"/>
      <c r="I12" s="810" t="s">
        <v>8</v>
      </c>
      <c r="J12" s="810"/>
      <c r="K12" s="810"/>
      <c r="L12" s="810" t="s">
        <v>9</v>
      </c>
      <c r="M12" s="810"/>
      <c r="N12" s="810"/>
      <c r="O12" s="810" t="s">
        <v>10</v>
      </c>
      <c r="P12" s="810"/>
      <c r="Q12" s="810"/>
      <c r="R12" s="810"/>
      <c r="S12" s="810"/>
      <c r="T12" s="810"/>
      <c r="U12" s="810"/>
      <c r="V12" s="810" t="s">
        <v>7</v>
      </c>
      <c r="W12" s="810"/>
      <c r="X12" s="810"/>
      <c r="Y12" s="810" t="s">
        <v>8</v>
      </c>
      <c r="Z12" s="810"/>
      <c r="AA12" s="810"/>
      <c r="AB12" s="810" t="s">
        <v>9</v>
      </c>
      <c r="AC12" s="810"/>
      <c r="AD12" s="810"/>
      <c r="AE12" s="810" t="s">
        <v>10</v>
      </c>
      <c r="AF12" s="810"/>
      <c r="AG12" s="810"/>
      <c r="AH12" s="810"/>
      <c r="AI12" s="810"/>
      <c r="AJ12" s="810"/>
    </row>
    <row r="13" spans="1:36" s="371" customFormat="1" ht="21.75" customHeight="1" x14ac:dyDescent="0.25">
      <c r="A13" s="810"/>
      <c r="B13" s="810"/>
      <c r="C13" s="810"/>
      <c r="D13" s="810"/>
      <c r="E13" s="810"/>
      <c r="F13" s="1" t="s">
        <v>11</v>
      </c>
      <c r="G13" s="1" t="s">
        <v>12</v>
      </c>
      <c r="H13" s="1" t="s">
        <v>13</v>
      </c>
      <c r="I13" s="1" t="s">
        <v>14</v>
      </c>
      <c r="J13" s="1" t="s">
        <v>15</v>
      </c>
      <c r="K13" s="1" t="s">
        <v>16</v>
      </c>
      <c r="L13" s="1" t="s">
        <v>17</v>
      </c>
      <c r="M13" s="1" t="s">
        <v>18</v>
      </c>
      <c r="N13" s="1" t="s">
        <v>19</v>
      </c>
      <c r="O13" s="1" t="s">
        <v>20</v>
      </c>
      <c r="P13" s="1" t="s">
        <v>21</v>
      </c>
      <c r="Q13" s="1" t="s">
        <v>22</v>
      </c>
      <c r="R13" s="810"/>
      <c r="S13" s="810"/>
      <c r="T13" s="810"/>
      <c r="U13" s="810"/>
      <c r="V13" s="379" t="s">
        <v>11</v>
      </c>
      <c r="W13" s="379" t="s">
        <v>12</v>
      </c>
      <c r="X13" s="379" t="s">
        <v>13</v>
      </c>
      <c r="Y13" s="379" t="s">
        <v>14</v>
      </c>
      <c r="Z13" s="379" t="s">
        <v>15</v>
      </c>
      <c r="AA13" s="379" t="s">
        <v>16</v>
      </c>
      <c r="AB13" s="379" t="s">
        <v>17</v>
      </c>
      <c r="AC13" s="379" t="s">
        <v>18</v>
      </c>
      <c r="AD13" s="379" t="s">
        <v>19</v>
      </c>
      <c r="AE13" s="379" t="s">
        <v>20</v>
      </c>
      <c r="AF13" s="379" t="s">
        <v>21</v>
      </c>
      <c r="AG13" s="379" t="s">
        <v>22</v>
      </c>
      <c r="AH13" s="810"/>
      <c r="AI13" s="810"/>
      <c r="AJ13" s="810"/>
    </row>
    <row r="14" spans="1:36" s="243" customFormat="1" ht="24" customHeight="1" x14ac:dyDescent="0.25">
      <c r="A14" s="772" t="s">
        <v>447</v>
      </c>
      <c r="B14" s="773"/>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4"/>
    </row>
    <row r="15" spans="1:36" s="243" customFormat="1" ht="28.5" customHeight="1" x14ac:dyDescent="0.25">
      <c r="A15" s="772" t="s">
        <v>448</v>
      </c>
      <c r="B15" s="773"/>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4"/>
    </row>
    <row r="16" spans="1:36" s="243" customFormat="1" ht="21.75" customHeight="1" x14ac:dyDescent="0.25">
      <c r="A16" s="772" t="s">
        <v>449</v>
      </c>
      <c r="B16" s="773"/>
      <c r="C16" s="773"/>
      <c r="D16" s="773"/>
      <c r="E16" s="773"/>
      <c r="F16" s="773"/>
      <c r="G16" s="773"/>
      <c r="H16" s="773"/>
      <c r="I16" s="773"/>
      <c r="J16" s="773"/>
      <c r="K16" s="773"/>
      <c r="L16" s="773"/>
      <c r="M16" s="773"/>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4"/>
    </row>
    <row r="17" spans="1:36" s="243" customFormat="1" ht="102" customHeight="1" x14ac:dyDescent="0.25">
      <c r="A17" s="573" t="s">
        <v>450</v>
      </c>
      <c r="B17" s="573" t="s">
        <v>451</v>
      </c>
      <c r="C17" s="661" t="s">
        <v>1114</v>
      </c>
      <c r="D17" s="557" t="s">
        <v>452</v>
      </c>
      <c r="E17" s="807">
        <v>1</v>
      </c>
      <c r="F17" s="716" t="s">
        <v>453</v>
      </c>
      <c r="G17" s="716" t="s">
        <v>453</v>
      </c>
      <c r="H17" s="716" t="s">
        <v>453</v>
      </c>
      <c r="I17" s="716" t="s">
        <v>453</v>
      </c>
      <c r="J17" s="716" t="s">
        <v>453</v>
      </c>
      <c r="K17" s="811">
        <v>1</v>
      </c>
      <c r="L17" s="716" t="s">
        <v>453</v>
      </c>
      <c r="M17" s="716" t="s">
        <v>453</v>
      </c>
      <c r="N17" s="716" t="s">
        <v>453</v>
      </c>
      <c r="O17" s="716" t="s">
        <v>453</v>
      </c>
      <c r="P17" s="716" t="s">
        <v>453</v>
      </c>
      <c r="Q17" s="716" t="s">
        <v>453</v>
      </c>
      <c r="R17" s="258" t="s">
        <v>1268</v>
      </c>
      <c r="S17" s="724" t="s">
        <v>474</v>
      </c>
      <c r="T17" s="720" t="s">
        <v>454</v>
      </c>
      <c r="U17" s="814">
        <v>529760</v>
      </c>
      <c r="V17" s="254"/>
      <c r="W17" s="254"/>
      <c r="X17" s="242"/>
      <c r="Y17" s="255"/>
      <c r="Z17" s="254"/>
      <c r="AA17" s="254"/>
      <c r="AB17" s="254"/>
      <c r="AC17" s="254"/>
      <c r="AD17" s="254"/>
      <c r="AE17" s="254"/>
      <c r="AF17" s="254"/>
      <c r="AG17" s="254"/>
      <c r="AH17" s="256"/>
      <c r="AI17" s="256"/>
      <c r="AJ17" s="385" t="s">
        <v>85</v>
      </c>
    </row>
    <row r="18" spans="1:36" s="243" customFormat="1" ht="48.75" customHeight="1" x14ac:dyDescent="0.25">
      <c r="A18" s="574"/>
      <c r="B18" s="574"/>
      <c r="C18" s="661"/>
      <c r="D18" s="558"/>
      <c r="E18" s="808"/>
      <c r="F18" s="717"/>
      <c r="G18" s="717"/>
      <c r="H18" s="717"/>
      <c r="I18" s="717"/>
      <c r="J18" s="717"/>
      <c r="K18" s="812"/>
      <c r="L18" s="717"/>
      <c r="M18" s="717"/>
      <c r="N18" s="717"/>
      <c r="O18" s="717"/>
      <c r="P18" s="717"/>
      <c r="Q18" s="717"/>
      <c r="R18" s="253" t="s">
        <v>455</v>
      </c>
      <c r="S18" s="802"/>
      <c r="T18" s="720"/>
      <c r="U18" s="815"/>
      <c r="V18" s="254"/>
      <c r="W18" s="254"/>
      <c r="X18" s="254"/>
      <c r="Y18" s="255"/>
      <c r="Z18" s="254"/>
      <c r="AA18" s="242"/>
      <c r="AB18" s="255"/>
      <c r="AC18" s="255"/>
      <c r="AD18" s="255"/>
      <c r="AE18" s="255"/>
      <c r="AF18" s="255"/>
      <c r="AG18" s="255"/>
      <c r="AH18" s="256"/>
      <c r="AI18" s="256"/>
      <c r="AJ18" s="385" t="s">
        <v>85</v>
      </c>
    </row>
    <row r="19" spans="1:36" s="243" customFormat="1" ht="56.25" customHeight="1" x14ac:dyDescent="0.25">
      <c r="A19" s="574"/>
      <c r="B19" s="574"/>
      <c r="C19" s="661"/>
      <c r="D19" s="558"/>
      <c r="E19" s="808"/>
      <c r="F19" s="717"/>
      <c r="G19" s="717"/>
      <c r="H19" s="717"/>
      <c r="I19" s="717"/>
      <c r="J19" s="717"/>
      <c r="K19" s="812"/>
      <c r="L19" s="717"/>
      <c r="M19" s="717"/>
      <c r="N19" s="717"/>
      <c r="O19" s="717"/>
      <c r="P19" s="717"/>
      <c r="Q19" s="717"/>
      <c r="R19" s="253" t="s">
        <v>456</v>
      </c>
      <c r="S19" s="802"/>
      <c r="T19" s="720"/>
      <c r="U19" s="815"/>
      <c r="V19" s="254"/>
      <c r="W19" s="254"/>
      <c r="X19" s="254"/>
      <c r="Y19" s="255"/>
      <c r="Z19" s="255"/>
      <c r="AA19" s="254"/>
      <c r="AB19" s="254"/>
      <c r="AC19" s="254"/>
      <c r="AD19" s="242"/>
      <c r="AE19" s="254"/>
      <c r="AF19" s="254"/>
      <c r="AG19" s="254"/>
      <c r="AH19" s="256"/>
      <c r="AI19" s="256"/>
      <c r="AJ19" s="385" t="s">
        <v>85</v>
      </c>
    </row>
    <row r="20" spans="1:36" s="243" customFormat="1" ht="53.25" customHeight="1" x14ac:dyDescent="0.25">
      <c r="A20" s="574"/>
      <c r="B20" s="574"/>
      <c r="C20" s="661"/>
      <c r="D20" s="558"/>
      <c r="E20" s="808"/>
      <c r="F20" s="717"/>
      <c r="G20" s="717"/>
      <c r="H20" s="717"/>
      <c r="I20" s="717"/>
      <c r="J20" s="717"/>
      <c r="K20" s="812"/>
      <c r="L20" s="717"/>
      <c r="M20" s="717"/>
      <c r="N20" s="717"/>
      <c r="O20" s="717"/>
      <c r="P20" s="717"/>
      <c r="Q20" s="717"/>
      <c r="R20" s="253" t="s">
        <v>457</v>
      </c>
      <c r="S20" s="803"/>
      <c r="T20" s="720"/>
      <c r="U20" s="815"/>
      <c r="V20" s="255"/>
      <c r="W20" s="254"/>
      <c r="X20" s="254"/>
      <c r="Y20" s="255"/>
      <c r="Z20" s="254"/>
      <c r="AA20" s="254"/>
      <c r="AB20" s="255"/>
      <c r="AC20" s="255"/>
      <c r="AD20" s="255"/>
      <c r="AE20" s="255"/>
      <c r="AF20" s="242"/>
      <c r="AG20" s="255"/>
      <c r="AH20" s="256"/>
      <c r="AI20" s="256"/>
      <c r="AJ20" s="385" t="s">
        <v>84</v>
      </c>
    </row>
    <row r="21" spans="1:36" s="243" customFormat="1" ht="69.75" customHeight="1" x14ac:dyDescent="0.25">
      <c r="A21" s="574"/>
      <c r="B21" s="574"/>
      <c r="C21" s="661"/>
      <c r="D21" s="558"/>
      <c r="E21" s="808"/>
      <c r="F21" s="717"/>
      <c r="G21" s="717"/>
      <c r="H21" s="717"/>
      <c r="I21" s="717"/>
      <c r="J21" s="717"/>
      <c r="K21" s="812"/>
      <c r="L21" s="717"/>
      <c r="M21" s="717"/>
      <c r="N21" s="717"/>
      <c r="O21" s="717"/>
      <c r="P21" s="717"/>
      <c r="Q21" s="717"/>
      <c r="R21" s="253" t="s">
        <v>1064</v>
      </c>
      <c r="S21" s="404" t="s">
        <v>458</v>
      </c>
      <c r="T21" s="720"/>
      <c r="U21" s="815"/>
      <c r="V21" s="255"/>
      <c r="W21" s="255"/>
      <c r="X21" s="255"/>
      <c r="Y21" s="255"/>
      <c r="Z21" s="242"/>
      <c r="AA21" s="242"/>
      <c r="AB21" s="255"/>
      <c r="AC21" s="255"/>
      <c r="AD21" s="255"/>
      <c r="AE21" s="255"/>
      <c r="AF21" s="254"/>
      <c r="AG21" s="254"/>
      <c r="AH21" s="256"/>
      <c r="AI21" s="256"/>
      <c r="AJ21" s="385" t="s">
        <v>85</v>
      </c>
    </row>
    <row r="22" spans="1:36" s="243" customFormat="1" ht="57.75" customHeight="1" x14ac:dyDescent="0.25">
      <c r="A22" s="574"/>
      <c r="B22" s="574"/>
      <c r="C22" s="661"/>
      <c r="D22" s="558"/>
      <c r="E22" s="808"/>
      <c r="F22" s="717"/>
      <c r="G22" s="717"/>
      <c r="H22" s="717"/>
      <c r="I22" s="717"/>
      <c r="J22" s="717"/>
      <c r="K22" s="812"/>
      <c r="L22" s="717"/>
      <c r="M22" s="717"/>
      <c r="N22" s="717"/>
      <c r="O22" s="717"/>
      <c r="P22" s="717"/>
      <c r="Q22" s="717"/>
      <c r="R22" s="257" t="s">
        <v>1065</v>
      </c>
      <c r="S22" s="724" t="s">
        <v>847</v>
      </c>
      <c r="T22" s="720"/>
      <c r="U22" s="815"/>
      <c r="V22" s="255"/>
      <c r="W22" s="255"/>
      <c r="X22" s="254"/>
      <c r="Y22" s="255"/>
      <c r="Z22" s="255"/>
      <c r="AA22" s="242"/>
      <c r="AB22" s="255"/>
      <c r="AC22" s="255"/>
      <c r="AD22" s="254"/>
      <c r="AE22" s="254"/>
      <c r="AF22" s="254"/>
      <c r="AG22" s="254"/>
      <c r="AH22" s="256"/>
      <c r="AI22" s="256"/>
      <c r="AJ22" s="385" t="s">
        <v>85</v>
      </c>
    </row>
    <row r="23" spans="1:36" s="243" customFormat="1" ht="35.25" customHeight="1" x14ac:dyDescent="0.25">
      <c r="A23" s="574"/>
      <c r="B23" s="574"/>
      <c r="C23" s="661"/>
      <c r="D23" s="558"/>
      <c r="E23" s="808"/>
      <c r="F23" s="717"/>
      <c r="G23" s="717"/>
      <c r="H23" s="717"/>
      <c r="I23" s="717"/>
      <c r="J23" s="717"/>
      <c r="K23" s="812"/>
      <c r="L23" s="717"/>
      <c r="M23" s="717"/>
      <c r="N23" s="717"/>
      <c r="O23" s="717"/>
      <c r="P23" s="717"/>
      <c r="Q23" s="717"/>
      <c r="R23" s="258" t="s">
        <v>459</v>
      </c>
      <c r="S23" s="802"/>
      <c r="T23" s="720"/>
      <c r="U23" s="815"/>
      <c r="V23" s="255"/>
      <c r="W23" s="255"/>
      <c r="X23" s="255"/>
      <c r="Y23" s="254"/>
      <c r="Z23" s="255"/>
      <c r="AA23" s="254"/>
      <c r="AB23" s="242"/>
      <c r="AC23" s="255"/>
      <c r="AD23" s="255"/>
      <c r="AE23" s="254"/>
      <c r="AF23" s="242"/>
      <c r="AG23" s="255"/>
      <c r="AH23" s="256"/>
      <c r="AI23" s="256"/>
      <c r="AJ23" s="385" t="s">
        <v>85</v>
      </c>
    </row>
    <row r="24" spans="1:36" s="243" customFormat="1" ht="33" customHeight="1" x14ac:dyDescent="0.25">
      <c r="A24" s="574"/>
      <c r="B24" s="574"/>
      <c r="C24" s="661"/>
      <c r="D24" s="558"/>
      <c r="E24" s="808"/>
      <c r="F24" s="717"/>
      <c r="G24" s="717"/>
      <c r="H24" s="717"/>
      <c r="I24" s="717"/>
      <c r="J24" s="717"/>
      <c r="K24" s="812"/>
      <c r="L24" s="717"/>
      <c r="M24" s="717"/>
      <c r="N24" s="717"/>
      <c r="O24" s="717"/>
      <c r="P24" s="717"/>
      <c r="Q24" s="717"/>
      <c r="R24" s="258" t="s">
        <v>460</v>
      </c>
      <c r="S24" s="802"/>
      <c r="T24" s="720"/>
      <c r="U24" s="815"/>
      <c r="V24" s="255"/>
      <c r="W24" s="255"/>
      <c r="X24" s="255"/>
      <c r="Y24" s="242"/>
      <c r="Z24" s="254"/>
      <c r="AA24" s="255"/>
      <c r="AB24" s="255"/>
      <c r="AC24" s="255"/>
      <c r="AD24" s="255"/>
      <c r="AE24" s="242"/>
      <c r="AF24" s="254"/>
      <c r="AG24" s="255"/>
      <c r="AH24" s="256"/>
      <c r="AI24" s="256"/>
      <c r="AJ24" s="385" t="s">
        <v>85</v>
      </c>
    </row>
    <row r="25" spans="1:36" s="243" customFormat="1" ht="38.25" customHeight="1" x14ac:dyDescent="0.25">
      <c r="A25" s="574"/>
      <c r="B25" s="574"/>
      <c r="C25" s="661"/>
      <c r="D25" s="558"/>
      <c r="E25" s="808"/>
      <c r="F25" s="717"/>
      <c r="G25" s="717"/>
      <c r="H25" s="717"/>
      <c r="I25" s="717"/>
      <c r="J25" s="717"/>
      <c r="K25" s="812"/>
      <c r="L25" s="717"/>
      <c r="M25" s="717"/>
      <c r="N25" s="717"/>
      <c r="O25" s="717"/>
      <c r="P25" s="717"/>
      <c r="Q25" s="717"/>
      <c r="R25" s="244" t="s">
        <v>461</v>
      </c>
      <c r="S25" s="802"/>
      <c r="T25" s="720"/>
      <c r="U25" s="815"/>
      <c r="V25" s="255"/>
      <c r="W25" s="255"/>
      <c r="X25" s="242"/>
      <c r="Y25" s="255"/>
      <c r="Z25" s="255"/>
      <c r="AA25" s="242"/>
      <c r="AB25" s="254"/>
      <c r="AC25" s="255"/>
      <c r="AD25" s="255"/>
      <c r="AE25" s="254"/>
      <c r="AF25" s="242"/>
      <c r="AG25" s="255"/>
      <c r="AH25" s="256"/>
      <c r="AI25" s="256"/>
      <c r="AJ25" s="385" t="s">
        <v>85</v>
      </c>
    </row>
    <row r="26" spans="1:36" s="243" customFormat="1" ht="37.5" customHeight="1" x14ac:dyDescent="0.25">
      <c r="A26" s="574"/>
      <c r="B26" s="574"/>
      <c r="C26" s="661"/>
      <c r="D26" s="559"/>
      <c r="E26" s="809"/>
      <c r="F26" s="718"/>
      <c r="G26" s="718"/>
      <c r="H26" s="718"/>
      <c r="I26" s="718"/>
      <c r="J26" s="718"/>
      <c r="K26" s="813"/>
      <c r="L26" s="718"/>
      <c r="M26" s="718"/>
      <c r="N26" s="718"/>
      <c r="O26" s="718"/>
      <c r="P26" s="718"/>
      <c r="Q26" s="718"/>
      <c r="R26" s="235" t="s">
        <v>462</v>
      </c>
      <c r="S26" s="803"/>
      <c r="T26" s="720"/>
      <c r="U26" s="816"/>
      <c r="V26" s="259"/>
      <c r="W26" s="259"/>
      <c r="X26" s="259"/>
      <c r="Y26" s="260"/>
      <c r="Z26" s="259"/>
      <c r="AA26" s="259"/>
      <c r="AB26" s="259"/>
      <c r="AC26" s="259"/>
      <c r="AD26" s="259"/>
      <c r="AE26" s="259"/>
      <c r="AF26" s="260"/>
      <c r="AG26" s="259"/>
      <c r="AH26" s="256"/>
      <c r="AI26" s="256"/>
      <c r="AJ26" s="385" t="s">
        <v>85</v>
      </c>
    </row>
    <row r="27" spans="1:36" s="243" customFormat="1" ht="66.75" customHeight="1" x14ac:dyDescent="0.25">
      <c r="A27" s="674"/>
      <c r="B27" s="674"/>
      <c r="C27" s="378" t="s">
        <v>1115</v>
      </c>
      <c r="D27" s="380" t="s">
        <v>452</v>
      </c>
      <c r="E27" s="261">
        <v>1</v>
      </c>
      <c r="F27" s="262" t="s">
        <v>453</v>
      </c>
      <c r="G27" s="262" t="s">
        <v>453</v>
      </c>
      <c r="H27" s="262" t="s">
        <v>453</v>
      </c>
      <c r="I27" s="262" t="s">
        <v>453</v>
      </c>
      <c r="J27" s="262" t="s">
        <v>453</v>
      </c>
      <c r="K27" s="262" t="s">
        <v>453</v>
      </c>
      <c r="L27" s="262" t="s">
        <v>453</v>
      </c>
      <c r="M27" s="262" t="s">
        <v>453</v>
      </c>
      <c r="N27" s="262" t="s">
        <v>453</v>
      </c>
      <c r="O27" s="386">
        <v>1</v>
      </c>
      <c r="P27" s="262" t="s">
        <v>453</v>
      </c>
      <c r="Q27" s="262" t="s">
        <v>453</v>
      </c>
      <c r="R27" s="250" t="s">
        <v>463</v>
      </c>
      <c r="S27" s="246" t="s">
        <v>1304</v>
      </c>
      <c r="T27" s="720"/>
      <c r="U27" s="397">
        <v>500000</v>
      </c>
      <c r="V27" s="259"/>
      <c r="W27" s="259"/>
      <c r="X27" s="259"/>
      <c r="Y27" s="259"/>
      <c r="Z27" s="259"/>
      <c r="AA27" s="259"/>
      <c r="AB27" s="259"/>
      <c r="AC27" s="259"/>
      <c r="AD27" s="259"/>
      <c r="AE27" s="260"/>
      <c r="AF27" s="259"/>
      <c r="AG27" s="259"/>
      <c r="AH27" s="256"/>
      <c r="AI27" s="256"/>
      <c r="AJ27" s="385" t="s">
        <v>84</v>
      </c>
    </row>
    <row r="28" spans="1:36" s="243" customFormat="1" ht="30.75" customHeight="1" x14ac:dyDescent="0.25">
      <c r="A28" s="772" t="s">
        <v>471</v>
      </c>
      <c r="B28" s="773"/>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c r="AJ28" s="774"/>
    </row>
    <row r="29" spans="1:36" s="243" customFormat="1" ht="76.5" customHeight="1" x14ac:dyDescent="0.25">
      <c r="A29" s="573" t="s">
        <v>475</v>
      </c>
      <c r="B29" s="573" t="s">
        <v>464</v>
      </c>
      <c r="C29" s="554" t="s">
        <v>1346</v>
      </c>
      <c r="D29" s="557" t="s">
        <v>452</v>
      </c>
      <c r="E29" s="823">
        <v>200</v>
      </c>
      <c r="F29" s="799" t="s">
        <v>453</v>
      </c>
      <c r="G29" s="799" t="s">
        <v>453</v>
      </c>
      <c r="H29" s="799" t="s">
        <v>453</v>
      </c>
      <c r="I29" s="799" t="s">
        <v>453</v>
      </c>
      <c r="J29" s="799" t="s">
        <v>453</v>
      </c>
      <c r="K29" s="804">
        <v>100</v>
      </c>
      <c r="L29" s="799" t="s">
        <v>453</v>
      </c>
      <c r="M29" s="799" t="s">
        <v>453</v>
      </c>
      <c r="N29" s="799" t="s">
        <v>453</v>
      </c>
      <c r="O29" s="799" t="s">
        <v>453</v>
      </c>
      <c r="P29" s="799" t="s">
        <v>453</v>
      </c>
      <c r="Q29" s="804">
        <v>100</v>
      </c>
      <c r="R29" s="263" t="s">
        <v>465</v>
      </c>
      <c r="S29" s="347" t="s">
        <v>1303</v>
      </c>
      <c r="T29" s="720" t="s">
        <v>454</v>
      </c>
      <c r="U29" s="570">
        <v>1450075</v>
      </c>
      <c r="V29" s="264"/>
      <c r="W29" s="265"/>
      <c r="X29" s="266"/>
      <c r="Y29" s="266"/>
      <c r="Z29" s="266"/>
      <c r="AA29" s="264"/>
      <c r="AB29" s="265"/>
      <c r="AC29" s="267"/>
      <c r="AD29" s="264"/>
      <c r="AE29" s="264"/>
      <c r="AF29" s="264"/>
      <c r="AG29" s="264"/>
      <c r="AH29" s="256"/>
      <c r="AI29" s="256"/>
      <c r="AJ29" s="385" t="s">
        <v>85</v>
      </c>
    </row>
    <row r="30" spans="1:36" s="243" customFormat="1" ht="57" customHeight="1" x14ac:dyDescent="0.25">
      <c r="A30" s="574"/>
      <c r="B30" s="574"/>
      <c r="C30" s="555"/>
      <c r="D30" s="558"/>
      <c r="E30" s="824"/>
      <c r="F30" s="800"/>
      <c r="G30" s="800"/>
      <c r="H30" s="800"/>
      <c r="I30" s="800"/>
      <c r="J30" s="800"/>
      <c r="K30" s="805"/>
      <c r="L30" s="800"/>
      <c r="M30" s="800"/>
      <c r="N30" s="800"/>
      <c r="O30" s="800"/>
      <c r="P30" s="800"/>
      <c r="Q30" s="805"/>
      <c r="R30" s="268" t="s">
        <v>476</v>
      </c>
      <c r="S30" s="275" t="s">
        <v>1302</v>
      </c>
      <c r="T30" s="720"/>
      <c r="U30" s="571"/>
      <c r="V30" s="269"/>
      <c r="W30" s="270"/>
      <c r="X30" s="270"/>
      <c r="Y30" s="270"/>
      <c r="Z30" s="269"/>
      <c r="AA30" s="271"/>
      <c r="AB30" s="269"/>
      <c r="AC30" s="272"/>
      <c r="AD30" s="269"/>
      <c r="AE30" s="269"/>
      <c r="AF30" s="269"/>
      <c r="AG30" s="269"/>
      <c r="AH30" s="256"/>
      <c r="AI30" s="256"/>
      <c r="AJ30" s="385" t="s">
        <v>85</v>
      </c>
    </row>
    <row r="31" spans="1:36" s="243" customFormat="1" ht="56.25" customHeight="1" x14ac:dyDescent="0.25">
      <c r="A31" s="574"/>
      <c r="B31" s="574"/>
      <c r="C31" s="555"/>
      <c r="D31" s="558"/>
      <c r="E31" s="824"/>
      <c r="F31" s="800"/>
      <c r="G31" s="800"/>
      <c r="H31" s="800"/>
      <c r="I31" s="800"/>
      <c r="J31" s="800"/>
      <c r="K31" s="805"/>
      <c r="L31" s="800"/>
      <c r="M31" s="800"/>
      <c r="N31" s="800"/>
      <c r="O31" s="800"/>
      <c r="P31" s="800"/>
      <c r="Q31" s="805"/>
      <c r="R31" s="268" t="s">
        <v>477</v>
      </c>
      <c r="S31" s="348" t="s">
        <v>1412</v>
      </c>
      <c r="T31" s="720"/>
      <c r="U31" s="571"/>
      <c r="V31" s="269"/>
      <c r="W31" s="271"/>
      <c r="X31" s="273"/>
      <c r="Y31" s="270"/>
      <c r="Z31" s="270"/>
      <c r="AA31" s="270"/>
      <c r="AB31" s="271"/>
      <c r="AC31" s="270"/>
      <c r="AD31" s="270"/>
      <c r="AE31" s="270"/>
      <c r="AF31" s="270"/>
      <c r="AG31" s="270"/>
      <c r="AH31" s="256"/>
      <c r="AI31" s="256"/>
      <c r="AJ31" s="385" t="s">
        <v>85</v>
      </c>
    </row>
    <row r="32" spans="1:36" s="243" customFormat="1" ht="83.25" customHeight="1" x14ac:dyDescent="0.25">
      <c r="A32" s="574"/>
      <c r="B32" s="574"/>
      <c r="C32" s="555"/>
      <c r="D32" s="558"/>
      <c r="E32" s="824"/>
      <c r="F32" s="800"/>
      <c r="G32" s="800"/>
      <c r="H32" s="800"/>
      <c r="I32" s="800"/>
      <c r="J32" s="800"/>
      <c r="K32" s="805"/>
      <c r="L32" s="800"/>
      <c r="M32" s="800"/>
      <c r="N32" s="800"/>
      <c r="O32" s="800"/>
      <c r="P32" s="800"/>
      <c r="Q32" s="805"/>
      <c r="R32" s="274" t="s">
        <v>478</v>
      </c>
      <c r="S32" s="275" t="s">
        <v>466</v>
      </c>
      <c r="T32" s="720"/>
      <c r="U32" s="571"/>
      <c r="V32" s="269"/>
      <c r="W32" s="270"/>
      <c r="X32" s="271"/>
      <c r="Y32" s="270"/>
      <c r="Z32" s="270"/>
      <c r="AA32" s="271"/>
      <c r="AB32" s="269"/>
      <c r="AC32" s="270"/>
      <c r="AD32" s="271"/>
      <c r="AE32" s="270"/>
      <c r="AF32" s="270"/>
      <c r="AG32" s="271"/>
      <c r="AH32" s="256"/>
      <c r="AI32" s="256"/>
      <c r="AJ32" s="385" t="s">
        <v>84</v>
      </c>
    </row>
    <row r="33" spans="1:36" s="243" customFormat="1" ht="42" customHeight="1" x14ac:dyDescent="0.25">
      <c r="A33" s="574"/>
      <c r="B33" s="574"/>
      <c r="C33" s="555"/>
      <c r="D33" s="558"/>
      <c r="E33" s="824"/>
      <c r="F33" s="800"/>
      <c r="G33" s="800"/>
      <c r="H33" s="800"/>
      <c r="I33" s="800"/>
      <c r="J33" s="800"/>
      <c r="K33" s="805"/>
      <c r="L33" s="800"/>
      <c r="M33" s="800"/>
      <c r="N33" s="800"/>
      <c r="O33" s="800"/>
      <c r="P33" s="800"/>
      <c r="Q33" s="805"/>
      <c r="R33" s="276" t="s">
        <v>479</v>
      </c>
      <c r="S33" s="277" t="s">
        <v>1301</v>
      </c>
      <c r="T33" s="720"/>
      <c r="U33" s="571"/>
      <c r="V33" s="270"/>
      <c r="W33" s="269"/>
      <c r="X33" s="278"/>
      <c r="Y33" s="269"/>
      <c r="Z33" s="270"/>
      <c r="AA33" s="271"/>
      <c r="AB33" s="270"/>
      <c r="AC33" s="269"/>
      <c r="AD33" s="271"/>
      <c r="AE33" s="270"/>
      <c r="AF33" s="270"/>
      <c r="AG33" s="271"/>
      <c r="AH33" s="256"/>
      <c r="AI33" s="256"/>
      <c r="AJ33" s="385" t="s">
        <v>84</v>
      </c>
    </row>
    <row r="34" spans="1:36" s="243" customFormat="1" ht="68.25" customHeight="1" x14ac:dyDescent="0.25">
      <c r="A34" s="574"/>
      <c r="B34" s="574"/>
      <c r="C34" s="555"/>
      <c r="D34" s="558"/>
      <c r="E34" s="824"/>
      <c r="F34" s="800"/>
      <c r="G34" s="800"/>
      <c r="H34" s="800"/>
      <c r="I34" s="800"/>
      <c r="J34" s="800"/>
      <c r="K34" s="805"/>
      <c r="L34" s="800"/>
      <c r="M34" s="800"/>
      <c r="N34" s="800"/>
      <c r="O34" s="800"/>
      <c r="P34" s="800"/>
      <c r="Q34" s="805"/>
      <c r="R34" s="276" t="s">
        <v>467</v>
      </c>
      <c r="S34" s="277" t="s">
        <v>468</v>
      </c>
      <c r="T34" s="720"/>
      <c r="U34" s="571"/>
      <c r="V34" s="270"/>
      <c r="W34" s="269"/>
      <c r="X34" s="271"/>
      <c r="Y34" s="269"/>
      <c r="Z34" s="269"/>
      <c r="AA34" s="271"/>
      <c r="AB34" s="269"/>
      <c r="AC34" s="269"/>
      <c r="AD34" s="271"/>
      <c r="AE34" s="269"/>
      <c r="AF34" s="270"/>
      <c r="AG34" s="271"/>
      <c r="AH34" s="256"/>
      <c r="AI34" s="256"/>
      <c r="AJ34" s="385" t="s">
        <v>85</v>
      </c>
    </row>
    <row r="35" spans="1:36" ht="52.5" customHeight="1" x14ac:dyDescent="0.25">
      <c r="A35" s="574"/>
      <c r="B35" s="574"/>
      <c r="C35" s="555"/>
      <c r="D35" s="558"/>
      <c r="E35" s="824"/>
      <c r="F35" s="800"/>
      <c r="G35" s="800"/>
      <c r="H35" s="800"/>
      <c r="I35" s="800"/>
      <c r="J35" s="800"/>
      <c r="K35" s="805"/>
      <c r="L35" s="800"/>
      <c r="M35" s="800"/>
      <c r="N35" s="800"/>
      <c r="O35" s="800"/>
      <c r="P35" s="800"/>
      <c r="Q35" s="805"/>
      <c r="R35" s="276" t="s">
        <v>480</v>
      </c>
      <c r="S35" s="277" t="s">
        <v>1300</v>
      </c>
      <c r="T35" s="720"/>
      <c r="U35" s="571"/>
      <c r="V35" s="269"/>
      <c r="W35" s="270"/>
      <c r="X35" s="269"/>
      <c r="Y35" s="269"/>
      <c r="Z35" s="269"/>
      <c r="AA35" s="269"/>
      <c r="AB35" s="269"/>
      <c r="AC35" s="269"/>
      <c r="AD35" s="269"/>
      <c r="AE35" s="272"/>
      <c r="AF35" s="272"/>
      <c r="AG35" s="271"/>
      <c r="AH35" s="279"/>
      <c r="AI35" s="279"/>
      <c r="AJ35" s="385" t="s">
        <v>85</v>
      </c>
    </row>
    <row r="36" spans="1:36" ht="52.5" customHeight="1" thickBot="1" x14ac:dyDescent="0.3">
      <c r="A36" s="574"/>
      <c r="B36" s="574"/>
      <c r="C36" s="556"/>
      <c r="D36" s="559"/>
      <c r="E36" s="825"/>
      <c r="F36" s="801"/>
      <c r="G36" s="801"/>
      <c r="H36" s="801"/>
      <c r="I36" s="801"/>
      <c r="J36" s="801"/>
      <c r="K36" s="806"/>
      <c r="L36" s="801"/>
      <c r="M36" s="801"/>
      <c r="N36" s="801"/>
      <c r="O36" s="801"/>
      <c r="P36" s="801"/>
      <c r="Q36" s="806"/>
      <c r="R36" s="280" t="s">
        <v>469</v>
      </c>
      <c r="S36" s="277" t="s">
        <v>470</v>
      </c>
      <c r="T36" s="720"/>
      <c r="U36" s="571"/>
      <c r="V36" s="269"/>
      <c r="W36" s="270"/>
      <c r="X36" s="269"/>
      <c r="Y36" s="269"/>
      <c r="Z36" s="269"/>
      <c r="AA36" s="269"/>
      <c r="AB36" s="271"/>
      <c r="AC36" s="269"/>
      <c r="AD36" s="269"/>
      <c r="AE36" s="272"/>
      <c r="AF36" s="272"/>
      <c r="AG36" s="269"/>
      <c r="AH36" s="279"/>
      <c r="AI36" s="279"/>
      <c r="AJ36" s="385" t="s">
        <v>85</v>
      </c>
    </row>
    <row r="37" spans="1:36" ht="54" customHeight="1" x14ac:dyDescent="0.25">
      <c r="A37" s="574"/>
      <c r="B37" s="574"/>
      <c r="C37" s="554" t="s">
        <v>1347</v>
      </c>
      <c r="D37" s="696" t="s">
        <v>481</v>
      </c>
      <c r="E37" s="747">
        <v>0.5</v>
      </c>
      <c r="F37" s="541" t="s">
        <v>453</v>
      </c>
      <c r="G37" s="541" t="s">
        <v>453</v>
      </c>
      <c r="H37" s="541" t="s">
        <v>453</v>
      </c>
      <c r="I37" s="541" t="s">
        <v>453</v>
      </c>
      <c r="J37" s="541" t="s">
        <v>453</v>
      </c>
      <c r="K37" s="580">
        <v>0.25</v>
      </c>
      <c r="L37" s="541" t="s">
        <v>453</v>
      </c>
      <c r="M37" s="541" t="s">
        <v>453</v>
      </c>
      <c r="N37" s="541" t="s">
        <v>453</v>
      </c>
      <c r="O37" s="541" t="s">
        <v>453</v>
      </c>
      <c r="P37" s="541" t="s">
        <v>453</v>
      </c>
      <c r="Q37" s="817">
        <v>0.25</v>
      </c>
      <c r="R37" s="281" t="s">
        <v>482</v>
      </c>
      <c r="S37" s="820" t="s">
        <v>1299</v>
      </c>
      <c r="T37" s="720"/>
      <c r="U37" s="571"/>
      <c r="V37" s="5"/>
      <c r="W37" s="282"/>
      <c r="X37" s="283"/>
      <c r="Y37" s="282"/>
      <c r="Z37" s="282"/>
      <c r="AA37" s="282"/>
      <c r="AB37" s="283"/>
      <c r="AC37" s="5"/>
      <c r="AD37" s="282"/>
      <c r="AE37" s="282"/>
      <c r="AF37" s="282"/>
      <c r="AG37" s="282"/>
      <c r="AH37" s="279"/>
      <c r="AI37" s="279"/>
      <c r="AJ37" s="385" t="s">
        <v>85</v>
      </c>
    </row>
    <row r="38" spans="1:36" ht="54.75" customHeight="1" x14ac:dyDescent="0.25">
      <c r="A38" s="574"/>
      <c r="B38" s="574"/>
      <c r="C38" s="555"/>
      <c r="D38" s="829"/>
      <c r="E38" s="748"/>
      <c r="F38" s="542"/>
      <c r="G38" s="542"/>
      <c r="H38" s="542"/>
      <c r="I38" s="542"/>
      <c r="J38" s="542"/>
      <c r="K38" s="581"/>
      <c r="L38" s="542"/>
      <c r="M38" s="542"/>
      <c r="N38" s="542"/>
      <c r="O38" s="542"/>
      <c r="P38" s="542"/>
      <c r="Q38" s="818"/>
      <c r="R38" s="284" t="s">
        <v>483</v>
      </c>
      <c r="S38" s="821"/>
      <c r="T38" s="720"/>
      <c r="U38" s="571"/>
      <c r="V38" s="5"/>
      <c r="W38" s="282"/>
      <c r="X38" s="283"/>
      <c r="Y38" s="282"/>
      <c r="Z38" s="282"/>
      <c r="AA38" s="282"/>
      <c r="AB38" s="283"/>
      <c r="AC38" s="5"/>
      <c r="AD38" s="282"/>
      <c r="AE38" s="282"/>
      <c r="AF38" s="5"/>
      <c r="AG38" s="282"/>
      <c r="AH38" s="279"/>
      <c r="AI38" s="279"/>
      <c r="AJ38" s="385" t="s">
        <v>85</v>
      </c>
    </row>
    <row r="39" spans="1:36" ht="31.5" customHeight="1" x14ac:dyDescent="0.25">
      <c r="A39" s="574"/>
      <c r="B39" s="574"/>
      <c r="C39" s="555"/>
      <c r="D39" s="829"/>
      <c r="E39" s="748"/>
      <c r="F39" s="542"/>
      <c r="G39" s="542"/>
      <c r="H39" s="542"/>
      <c r="I39" s="542"/>
      <c r="J39" s="542"/>
      <c r="K39" s="581"/>
      <c r="L39" s="542"/>
      <c r="M39" s="542"/>
      <c r="N39" s="542"/>
      <c r="O39" s="542"/>
      <c r="P39" s="542"/>
      <c r="Q39" s="818"/>
      <c r="R39" s="285" t="s">
        <v>484</v>
      </c>
      <c r="S39" s="821"/>
      <c r="T39" s="720"/>
      <c r="U39" s="571"/>
      <c r="V39" s="282"/>
      <c r="W39" s="282"/>
      <c r="X39" s="283"/>
      <c r="Y39" s="282"/>
      <c r="Z39" s="282"/>
      <c r="AA39" s="283"/>
      <c r="AB39" s="282"/>
      <c r="AC39" s="282"/>
      <c r="AD39" s="283"/>
      <c r="AE39" s="282"/>
      <c r="AF39" s="282"/>
      <c r="AG39" s="283"/>
      <c r="AH39" s="279"/>
      <c r="AI39" s="279"/>
      <c r="AJ39" s="385" t="s">
        <v>84</v>
      </c>
    </row>
    <row r="40" spans="1:36" ht="65.25" customHeight="1" x14ac:dyDescent="0.25">
      <c r="A40" s="574"/>
      <c r="B40" s="574"/>
      <c r="C40" s="555"/>
      <c r="D40" s="829"/>
      <c r="E40" s="748"/>
      <c r="F40" s="542"/>
      <c r="G40" s="542"/>
      <c r="H40" s="542"/>
      <c r="I40" s="542"/>
      <c r="J40" s="542"/>
      <c r="K40" s="581"/>
      <c r="L40" s="542"/>
      <c r="M40" s="542"/>
      <c r="N40" s="542"/>
      <c r="O40" s="542"/>
      <c r="P40" s="542"/>
      <c r="Q40" s="818"/>
      <c r="R40" s="286" t="s">
        <v>485</v>
      </c>
      <c r="S40" s="821"/>
      <c r="T40" s="720"/>
      <c r="U40" s="571"/>
      <c r="V40" s="5"/>
      <c r="W40" s="5"/>
      <c r="X40" s="283"/>
      <c r="Y40" s="282"/>
      <c r="Z40" s="282"/>
      <c r="AA40" s="283"/>
      <c r="AB40" s="282"/>
      <c r="AC40" s="5"/>
      <c r="AD40" s="283"/>
      <c r="AE40" s="282"/>
      <c r="AF40" s="282"/>
      <c r="AG40" s="283"/>
      <c r="AH40" s="279"/>
      <c r="AI40" s="279"/>
      <c r="AJ40" s="385" t="s">
        <v>85</v>
      </c>
    </row>
    <row r="41" spans="1:36" ht="61.5" customHeight="1" x14ac:dyDescent="0.25">
      <c r="A41" s="574"/>
      <c r="B41" s="574"/>
      <c r="C41" s="556"/>
      <c r="D41" s="697"/>
      <c r="E41" s="749"/>
      <c r="F41" s="543"/>
      <c r="G41" s="543"/>
      <c r="H41" s="543"/>
      <c r="I41" s="543"/>
      <c r="J41" s="543"/>
      <c r="K41" s="660"/>
      <c r="L41" s="543"/>
      <c r="M41" s="543"/>
      <c r="N41" s="543"/>
      <c r="O41" s="543"/>
      <c r="P41" s="543"/>
      <c r="Q41" s="819"/>
      <c r="R41" s="287" t="s">
        <v>559</v>
      </c>
      <c r="S41" s="822"/>
      <c r="T41" s="720"/>
      <c r="U41" s="571"/>
      <c r="V41" s="5"/>
      <c r="W41" s="5"/>
      <c r="X41" s="282"/>
      <c r="Y41" s="282"/>
      <c r="Z41" s="282"/>
      <c r="AA41" s="282"/>
      <c r="AB41" s="282"/>
      <c r="AC41" s="5"/>
      <c r="AD41" s="282"/>
      <c r="AE41" s="282"/>
      <c r="AF41" s="282"/>
      <c r="AG41" s="283"/>
      <c r="AH41" s="279"/>
      <c r="AI41" s="279"/>
      <c r="AJ41" s="385" t="s">
        <v>84</v>
      </c>
    </row>
    <row r="42" spans="1:36" ht="77.25" customHeight="1" x14ac:dyDescent="0.25">
      <c r="A42" s="574"/>
      <c r="B42" s="574"/>
      <c r="C42" s="288" t="s">
        <v>1116</v>
      </c>
      <c r="D42" s="411" t="s">
        <v>486</v>
      </c>
      <c r="E42" s="398">
        <v>1</v>
      </c>
      <c r="F42" s="387" t="s">
        <v>453</v>
      </c>
      <c r="G42" s="387" t="s">
        <v>453</v>
      </c>
      <c r="H42" s="384">
        <v>1</v>
      </c>
      <c r="I42" s="387" t="s">
        <v>453</v>
      </c>
      <c r="J42" s="387" t="s">
        <v>453</v>
      </c>
      <c r="K42" s="384">
        <v>1</v>
      </c>
      <c r="L42" s="387" t="s">
        <v>453</v>
      </c>
      <c r="M42" s="387" t="s">
        <v>453</v>
      </c>
      <c r="N42" s="384">
        <v>1</v>
      </c>
      <c r="O42" s="387" t="s">
        <v>453</v>
      </c>
      <c r="P42" s="387" t="s">
        <v>453</v>
      </c>
      <c r="Q42" s="384">
        <v>1</v>
      </c>
      <c r="R42" s="245" t="s">
        <v>487</v>
      </c>
      <c r="S42" s="289" t="s">
        <v>488</v>
      </c>
      <c r="T42" s="720"/>
      <c r="U42" s="571"/>
      <c r="V42" s="283"/>
      <c r="W42" s="283"/>
      <c r="X42" s="283"/>
      <c r="Y42" s="283"/>
      <c r="Z42" s="283"/>
      <c r="AA42" s="283"/>
      <c r="AB42" s="283"/>
      <c r="AC42" s="283"/>
      <c r="AD42" s="283"/>
      <c r="AE42" s="283"/>
      <c r="AF42" s="283"/>
      <c r="AG42" s="283"/>
      <c r="AH42" s="279"/>
      <c r="AI42" s="279"/>
      <c r="AJ42" s="385" t="s">
        <v>85</v>
      </c>
    </row>
    <row r="43" spans="1:36" ht="84" customHeight="1" thickBot="1" x14ac:dyDescent="0.3">
      <c r="A43" s="674"/>
      <c r="B43" s="674"/>
      <c r="C43" s="405" t="s">
        <v>1117</v>
      </c>
      <c r="D43" s="376" t="s">
        <v>486</v>
      </c>
      <c r="E43" s="418">
        <v>5</v>
      </c>
      <c r="F43" s="279"/>
      <c r="G43" s="279"/>
      <c r="H43" s="241">
        <v>1</v>
      </c>
      <c r="I43" s="279"/>
      <c r="J43" s="279"/>
      <c r="K43" s="241">
        <v>2</v>
      </c>
      <c r="L43" s="279"/>
      <c r="M43" s="279"/>
      <c r="N43" s="290"/>
      <c r="O43" s="402">
        <v>2</v>
      </c>
      <c r="P43" s="279"/>
      <c r="Q43" s="290"/>
      <c r="R43" s="291" t="s">
        <v>489</v>
      </c>
      <c r="S43" s="292" t="s">
        <v>490</v>
      </c>
      <c r="T43" s="720"/>
      <c r="U43" s="572"/>
      <c r="V43" s="279"/>
      <c r="W43" s="279"/>
      <c r="X43" s="283"/>
      <c r="Y43" s="279"/>
      <c r="Z43" s="283"/>
      <c r="AA43" s="283"/>
      <c r="AB43" s="279"/>
      <c r="AC43" s="283"/>
      <c r="AD43" s="283"/>
      <c r="AE43" s="279"/>
      <c r="AF43" s="282"/>
      <c r="AG43" s="282"/>
      <c r="AH43" s="279"/>
      <c r="AI43" s="279"/>
      <c r="AJ43" s="385" t="s">
        <v>84</v>
      </c>
    </row>
    <row r="44" spans="1:36" ht="21.75" customHeight="1" x14ac:dyDescent="0.25">
      <c r="A44" s="772" t="s">
        <v>1225</v>
      </c>
      <c r="B44" s="773"/>
      <c r="C44" s="773"/>
      <c r="D44" s="773"/>
      <c r="E44" s="773"/>
      <c r="F44" s="773"/>
      <c r="G44" s="773"/>
      <c r="H44" s="773"/>
      <c r="I44" s="773"/>
      <c r="J44" s="773"/>
      <c r="K44" s="773"/>
      <c r="L44" s="773"/>
      <c r="M44" s="773"/>
      <c r="N44" s="773"/>
      <c r="O44" s="773"/>
      <c r="P44" s="773"/>
      <c r="Q44" s="773"/>
      <c r="R44" s="773"/>
      <c r="S44" s="773"/>
      <c r="T44" s="773"/>
      <c r="U44" s="773"/>
      <c r="V44" s="773"/>
      <c r="W44" s="773"/>
      <c r="X44" s="773"/>
      <c r="Y44" s="773"/>
      <c r="Z44" s="773"/>
      <c r="AA44" s="773"/>
      <c r="AB44" s="773"/>
      <c r="AC44" s="773"/>
      <c r="AD44" s="773"/>
      <c r="AE44" s="773"/>
      <c r="AF44" s="773"/>
      <c r="AG44" s="773"/>
      <c r="AH44" s="773"/>
      <c r="AI44" s="773"/>
      <c r="AJ44" s="774"/>
    </row>
    <row r="45" spans="1:36" ht="27" customHeight="1" x14ac:dyDescent="0.25">
      <c r="A45" s="772" t="s">
        <v>1079</v>
      </c>
      <c r="B45" s="773"/>
      <c r="C45" s="773"/>
      <c r="D45" s="773"/>
      <c r="E45" s="773"/>
      <c r="F45" s="773"/>
      <c r="G45" s="773"/>
      <c r="H45" s="773"/>
      <c r="I45" s="773"/>
      <c r="J45" s="773"/>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4"/>
    </row>
    <row r="46" spans="1:36" ht="85.5" customHeight="1" x14ac:dyDescent="0.25">
      <c r="A46" s="752" t="s">
        <v>491</v>
      </c>
      <c r="B46" s="611" t="s">
        <v>492</v>
      </c>
      <c r="C46" s="611" t="s">
        <v>1118</v>
      </c>
      <c r="D46" s="629" t="s">
        <v>486</v>
      </c>
      <c r="E46" s="646">
        <v>1</v>
      </c>
      <c r="F46" s="780">
        <v>1</v>
      </c>
      <c r="G46" s="780">
        <v>1</v>
      </c>
      <c r="H46" s="780">
        <v>1</v>
      </c>
      <c r="I46" s="780">
        <v>1</v>
      </c>
      <c r="J46" s="780">
        <v>1</v>
      </c>
      <c r="K46" s="780">
        <v>1</v>
      </c>
      <c r="L46" s="780">
        <v>1</v>
      </c>
      <c r="M46" s="780">
        <v>1</v>
      </c>
      <c r="N46" s="780">
        <v>1</v>
      </c>
      <c r="O46" s="780">
        <v>1</v>
      </c>
      <c r="P46" s="780">
        <v>1</v>
      </c>
      <c r="Q46" s="780">
        <v>1</v>
      </c>
      <c r="R46" s="353" t="s">
        <v>560</v>
      </c>
      <c r="S46" s="770" t="s">
        <v>504</v>
      </c>
      <c r="T46" s="765" t="s">
        <v>508</v>
      </c>
      <c r="U46" s="541"/>
      <c r="V46" s="293"/>
      <c r="W46" s="293"/>
      <c r="X46" s="293"/>
      <c r="Y46" s="293"/>
      <c r="Z46" s="293"/>
      <c r="AA46" s="293"/>
      <c r="AB46" s="293"/>
      <c r="AC46" s="293"/>
      <c r="AD46" s="293"/>
      <c r="AE46" s="293"/>
      <c r="AF46" s="293"/>
      <c r="AG46" s="293"/>
      <c r="AJ46" s="385" t="s">
        <v>84</v>
      </c>
    </row>
    <row r="47" spans="1:36" ht="76.5" customHeight="1" x14ac:dyDescent="0.25">
      <c r="A47" s="752"/>
      <c r="B47" s="611"/>
      <c r="C47" s="611"/>
      <c r="D47" s="629"/>
      <c r="E47" s="646"/>
      <c r="F47" s="780"/>
      <c r="G47" s="780"/>
      <c r="H47" s="780"/>
      <c r="I47" s="780"/>
      <c r="J47" s="780"/>
      <c r="K47" s="780"/>
      <c r="L47" s="780"/>
      <c r="M47" s="780"/>
      <c r="N47" s="780"/>
      <c r="O47" s="780"/>
      <c r="P47" s="780"/>
      <c r="Q47" s="780"/>
      <c r="R47" s="353" t="s">
        <v>493</v>
      </c>
      <c r="S47" s="770"/>
      <c r="T47" s="766"/>
      <c r="U47" s="542"/>
      <c r="V47" s="293"/>
      <c r="W47" s="293"/>
      <c r="X47" s="293"/>
      <c r="Y47" s="293"/>
      <c r="Z47" s="293"/>
      <c r="AA47" s="293"/>
      <c r="AB47" s="293"/>
      <c r="AC47" s="293"/>
      <c r="AD47" s="293"/>
      <c r="AE47" s="293"/>
      <c r="AF47" s="293"/>
      <c r="AG47" s="293"/>
      <c r="AJ47" s="385" t="s">
        <v>84</v>
      </c>
    </row>
    <row r="48" spans="1:36" ht="73.5" customHeight="1" x14ac:dyDescent="0.25">
      <c r="A48" s="752"/>
      <c r="B48" s="611"/>
      <c r="C48" s="611"/>
      <c r="D48" s="629"/>
      <c r="E48" s="646"/>
      <c r="F48" s="780"/>
      <c r="G48" s="780"/>
      <c r="H48" s="780"/>
      <c r="I48" s="780"/>
      <c r="J48" s="780"/>
      <c r="K48" s="780"/>
      <c r="L48" s="780"/>
      <c r="M48" s="780"/>
      <c r="N48" s="780"/>
      <c r="O48" s="780"/>
      <c r="P48" s="780"/>
      <c r="Q48" s="780"/>
      <c r="R48" s="353" t="s">
        <v>494</v>
      </c>
      <c r="S48" s="770"/>
      <c r="T48" s="767"/>
      <c r="U48" s="542"/>
      <c r="V48" s="293"/>
      <c r="W48" s="293"/>
      <c r="X48" s="293"/>
      <c r="Y48" s="293"/>
      <c r="Z48" s="293"/>
      <c r="AA48" s="293"/>
      <c r="AB48" s="293"/>
      <c r="AC48" s="293"/>
      <c r="AD48" s="293"/>
      <c r="AE48" s="293"/>
      <c r="AF48" s="293"/>
      <c r="AG48" s="293"/>
      <c r="AJ48" s="385" t="s">
        <v>84</v>
      </c>
    </row>
    <row r="49" spans="1:36" ht="93.75" customHeight="1" x14ac:dyDescent="0.25">
      <c r="A49" s="752"/>
      <c r="B49" s="611"/>
      <c r="C49" s="611"/>
      <c r="D49" s="629"/>
      <c r="E49" s="646"/>
      <c r="F49" s="780"/>
      <c r="G49" s="780"/>
      <c r="H49" s="780"/>
      <c r="I49" s="780"/>
      <c r="J49" s="780"/>
      <c r="K49" s="780"/>
      <c r="L49" s="780"/>
      <c r="M49" s="780"/>
      <c r="N49" s="780"/>
      <c r="O49" s="780"/>
      <c r="P49" s="780"/>
      <c r="Q49" s="780"/>
      <c r="R49" s="353" t="s">
        <v>495</v>
      </c>
      <c r="S49" s="770"/>
      <c r="T49" s="388" t="s">
        <v>509</v>
      </c>
      <c r="U49" s="542"/>
      <c r="V49" s="293"/>
      <c r="W49" s="293"/>
      <c r="X49" s="293"/>
      <c r="Y49" s="293"/>
      <c r="Z49" s="293"/>
      <c r="AA49" s="293"/>
      <c r="AB49" s="293"/>
      <c r="AC49" s="293"/>
      <c r="AD49" s="293"/>
      <c r="AE49" s="293"/>
      <c r="AF49" s="293"/>
      <c r="AG49" s="293"/>
      <c r="AJ49" s="385" t="s">
        <v>84</v>
      </c>
    </row>
    <row r="50" spans="1:36" ht="78.75" customHeight="1" x14ac:dyDescent="0.25">
      <c r="A50" s="752"/>
      <c r="B50" s="611"/>
      <c r="C50" s="611"/>
      <c r="D50" s="629"/>
      <c r="E50" s="646"/>
      <c r="F50" s="780"/>
      <c r="G50" s="780"/>
      <c r="H50" s="780"/>
      <c r="I50" s="780"/>
      <c r="J50" s="780"/>
      <c r="K50" s="780"/>
      <c r="L50" s="780"/>
      <c r="M50" s="780"/>
      <c r="N50" s="780"/>
      <c r="O50" s="780"/>
      <c r="P50" s="780"/>
      <c r="Q50" s="780"/>
      <c r="R50" s="4" t="s">
        <v>496</v>
      </c>
      <c r="S50" s="770"/>
      <c r="T50" s="765" t="s">
        <v>508</v>
      </c>
      <c r="U50" s="542"/>
      <c r="V50" s="294"/>
      <c r="W50" s="294"/>
      <c r="X50" s="294"/>
      <c r="Y50" s="293"/>
      <c r="Z50" s="294"/>
      <c r="AA50" s="294"/>
      <c r="AB50" s="294"/>
      <c r="AC50" s="294"/>
      <c r="AD50" s="293"/>
      <c r="AE50" s="294"/>
      <c r="AF50" s="294"/>
      <c r="AG50" s="294"/>
      <c r="AJ50" s="385" t="s">
        <v>84</v>
      </c>
    </row>
    <row r="51" spans="1:36" ht="75" x14ac:dyDescent="0.25">
      <c r="A51" s="752"/>
      <c r="B51" s="419" t="s">
        <v>497</v>
      </c>
      <c r="C51" s="419" t="s">
        <v>1119</v>
      </c>
      <c r="D51" s="420" t="s">
        <v>452</v>
      </c>
      <c r="E51" s="421">
        <v>1</v>
      </c>
      <c r="F51" s="408">
        <v>1</v>
      </c>
      <c r="G51" s="408">
        <v>1</v>
      </c>
      <c r="H51" s="408">
        <v>1</v>
      </c>
      <c r="I51" s="408">
        <v>1</v>
      </c>
      <c r="J51" s="408">
        <v>1</v>
      </c>
      <c r="K51" s="408">
        <v>1</v>
      </c>
      <c r="L51" s="408">
        <v>1</v>
      </c>
      <c r="M51" s="408">
        <v>1</v>
      </c>
      <c r="N51" s="408">
        <v>1</v>
      </c>
      <c r="O51" s="408">
        <v>1</v>
      </c>
      <c r="P51" s="408">
        <v>1</v>
      </c>
      <c r="Q51" s="408">
        <v>1</v>
      </c>
      <c r="R51" s="353" t="s">
        <v>498</v>
      </c>
      <c r="S51" s="389" t="s">
        <v>505</v>
      </c>
      <c r="T51" s="766"/>
      <c r="U51" s="542"/>
      <c r="V51" s="293"/>
      <c r="W51" s="293"/>
      <c r="X51" s="293"/>
      <c r="Y51" s="293"/>
      <c r="Z51" s="293"/>
      <c r="AA51" s="293"/>
      <c r="AB51" s="293"/>
      <c r="AC51" s="293"/>
      <c r="AD51" s="293"/>
      <c r="AE51" s="293"/>
      <c r="AF51" s="293"/>
      <c r="AG51" s="293"/>
      <c r="AJ51" s="385" t="s">
        <v>84</v>
      </c>
    </row>
    <row r="52" spans="1:36" ht="96.75" customHeight="1" x14ac:dyDescent="0.25">
      <c r="A52" s="752"/>
      <c r="B52" s="419" t="s">
        <v>499</v>
      </c>
      <c r="C52" s="419" t="s">
        <v>1120</v>
      </c>
      <c r="D52" s="420" t="s">
        <v>452</v>
      </c>
      <c r="E52" s="422" t="s">
        <v>500</v>
      </c>
      <c r="F52" s="396">
        <v>1</v>
      </c>
      <c r="G52" s="396">
        <v>1</v>
      </c>
      <c r="H52" s="396">
        <v>1</v>
      </c>
      <c r="I52" s="396">
        <v>1</v>
      </c>
      <c r="J52" s="396">
        <v>1</v>
      </c>
      <c r="K52" s="396">
        <v>1</v>
      </c>
      <c r="L52" s="396">
        <v>1</v>
      </c>
      <c r="M52" s="396">
        <v>1</v>
      </c>
      <c r="N52" s="396">
        <v>1</v>
      </c>
      <c r="O52" s="396">
        <v>1</v>
      </c>
      <c r="P52" s="396">
        <v>1</v>
      </c>
      <c r="Q52" s="396">
        <v>1</v>
      </c>
      <c r="R52" s="353" t="s">
        <v>501</v>
      </c>
      <c r="S52" s="295" t="s">
        <v>506</v>
      </c>
      <c r="T52" s="766"/>
      <c r="U52" s="542"/>
      <c r="V52" s="293"/>
      <c r="W52" s="293"/>
      <c r="X52" s="293"/>
      <c r="Y52" s="293"/>
      <c r="Z52" s="293"/>
      <c r="AA52" s="293"/>
      <c r="AB52" s="293"/>
      <c r="AC52" s="293"/>
      <c r="AD52" s="293"/>
      <c r="AE52" s="293"/>
      <c r="AF52" s="293"/>
      <c r="AG52" s="293"/>
      <c r="AJ52" s="385" t="s">
        <v>84</v>
      </c>
    </row>
    <row r="53" spans="1:36" ht="78.75" customHeight="1" x14ac:dyDescent="0.25">
      <c r="A53" s="752"/>
      <c r="B53" s="419" t="s">
        <v>502</v>
      </c>
      <c r="C53" s="419" t="s">
        <v>1121</v>
      </c>
      <c r="D53" s="420" t="s">
        <v>481</v>
      </c>
      <c r="E53" s="423">
        <v>0.24</v>
      </c>
      <c r="F53" s="388" t="s">
        <v>453</v>
      </c>
      <c r="G53" s="388" t="s">
        <v>453</v>
      </c>
      <c r="H53" s="388" t="s">
        <v>453</v>
      </c>
      <c r="I53" s="388" t="s">
        <v>453</v>
      </c>
      <c r="J53" s="388" t="s">
        <v>453</v>
      </c>
      <c r="K53" s="388" t="s">
        <v>453</v>
      </c>
      <c r="L53" s="384">
        <v>0.05</v>
      </c>
      <c r="M53" s="388" t="s">
        <v>453</v>
      </c>
      <c r="N53" s="388" t="s">
        <v>453</v>
      </c>
      <c r="O53" s="384">
        <v>0.09</v>
      </c>
      <c r="P53" s="388" t="s">
        <v>453</v>
      </c>
      <c r="Q53" s="384">
        <v>0.1</v>
      </c>
      <c r="R53" s="353" t="s">
        <v>503</v>
      </c>
      <c r="S53" s="295" t="s">
        <v>507</v>
      </c>
      <c r="T53" s="767"/>
      <c r="U53" s="543"/>
      <c r="V53" s="391"/>
      <c r="W53" s="391"/>
      <c r="X53" s="391"/>
      <c r="Y53" s="391"/>
      <c r="Z53" s="391"/>
      <c r="AA53" s="391"/>
      <c r="AB53" s="293"/>
      <c r="AC53" s="391"/>
      <c r="AD53" s="5"/>
      <c r="AE53" s="293"/>
      <c r="AF53" s="391"/>
      <c r="AG53" s="293"/>
      <c r="AJ53" s="385" t="s">
        <v>84</v>
      </c>
    </row>
    <row r="54" spans="1:36" ht="52.5" customHeight="1" x14ac:dyDescent="0.25">
      <c r="A54" s="752" t="s">
        <v>510</v>
      </c>
      <c r="B54" s="611" t="s">
        <v>511</v>
      </c>
      <c r="C54" s="778" t="s">
        <v>1122</v>
      </c>
      <c r="D54" s="754" t="s">
        <v>512</v>
      </c>
      <c r="E54" s="646">
        <v>0.7</v>
      </c>
      <c r="F54" s="782" t="s">
        <v>453</v>
      </c>
      <c r="G54" s="782" t="s">
        <v>453</v>
      </c>
      <c r="H54" s="782" t="s">
        <v>453</v>
      </c>
      <c r="I54" s="782" t="s">
        <v>453</v>
      </c>
      <c r="J54" s="782" t="s">
        <v>453</v>
      </c>
      <c r="K54" s="782" t="s">
        <v>453</v>
      </c>
      <c r="L54" s="782" t="s">
        <v>453</v>
      </c>
      <c r="M54" s="782" t="s">
        <v>453</v>
      </c>
      <c r="N54" s="782" t="s">
        <v>453</v>
      </c>
      <c r="O54" s="782" t="s">
        <v>453</v>
      </c>
      <c r="P54" s="782" t="s">
        <v>453</v>
      </c>
      <c r="Q54" s="598">
        <v>0.7</v>
      </c>
      <c r="R54" s="353" t="s">
        <v>513</v>
      </c>
      <c r="S54" s="770" t="s">
        <v>1123</v>
      </c>
      <c r="T54" s="765" t="s">
        <v>535</v>
      </c>
      <c r="U54" s="570">
        <v>367950</v>
      </c>
      <c r="V54" s="293" t="s">
        <v>529</v>
      </c>
      <c r="W54" s="293" t="s">
        <v>529</v>
      </c>
      <c r="X54" s="293" t="s">
        <v>529</v>
      </c>
      <c r="Y54" s="293" t="s">
        <v>529</v>
      </c>
      <c r="Z54" s="293" t="s">
        <v>529</v>
      </c>
      <c r="AA54" s="293" t="s">
        <v>529</v>
      </c>
      <c r="AB54" s="293" t="s">
        <v>529</v>
      </c>
      <c r="AC54" s="293" t="s">
        <v>529</v>
      </c>
      <c r="AD54" s="293" t="s">
        <v>529</v>
      </c>
      <c r="AE54" s="293" t="s">
        <v>529</v>
      </c>
      <c r="AF54" s="293" t="s">
        <v>529</v>
      </c>
      <c r="AG54" s="293" t="s">
        <v>529</v>
      </c>
      <c r="AJ54" s="385" t="s">
        <v>85</v>
      </c>
    </row>
    <row r="55" spans="1:36" ht="45" x14ac:dyDescent="0.25">
      <c r="A55" s="752"/>
      <c r="B55" s="611"/>
      <c r="C55" s="778"/>
      <c r="D55" s="754"/>
      <c r="E55" s="646"/>
      <c r="F55" s="782"/>
      <c r="G55" s="782"/>
      <c r="H55" s="782"/>
      <c r="I55" s="782"/>
      <c r="J55" s="782"/>
      <c r="K55" s="782"/>
      <c r="L55" s="782"/>
      <c r="M55" s="782"/>
      <c r="N55" s="782"/>
      <c r="O55" s="782"/>
      <c r="P55" s="782"/>
      <c r="Q55" s="598"/>
      <c r="R55" s="353" t="s">
        <v>514</v>
      </c>
      <c r="S55" s="770"/>
      <c r="T55" s="766"/>
      <c r="U55" s="571"/>
      <c r="V55" s="293" t="s">
        <v>529</v>
      </c>
      <c r="W55" s="293" t="s">
        <v>529</v>
      </c>
      <c r="X55" s="293" t="s">
        <v>529</v>
      </c>
      <c r="Y55" s="293" t="s">
        <v>529</v>
      </c>
      <c r="Z55" s="293" t="s">
        <v>529</v>
      </c>
      <c r="AA55" s="293" t="s">
        <v>529</v>
      </c>
      <c r="AB55" s="293" t="s">
        <v>529</v>
      </c>
      <c r="AC55" s="293" t="s">
        <v>529</v>
      </c>
      <c r="AD55" s="293" t="s">
        <v>529</v>
      </c>
      <c r="AE55" s="293" t="s">
        <v>529</v>
      </c>
      <c r="AF55" s="293" t="s">
        <v>529</v>
      </c>
      <c r="AG55" s="293"/>
      <c r="AJ55" s="385" t="s">
        <v>85</v>
      </c>
    </row>
    <row r="56" spans="1:36" ht="75" x14ac:dyDescent="0.25">
      <c r="A56" s="752"/>
      <c r="B56" s="611"/>
      <c r="C56" s="778"/>
      <c r="D56" s="754"/>
      <c r="E56" s="646"/>
      <c r="F56" s="782"/>
      <c r="G56" s="782"/>
      <c r="H56" s="782"/>
      <c r="I56" s="782"/>
      <c r="J56" s="782"/>
      <c r="K56" s="782"/>
      <c r="L56" s="782"/>
      <c r="M56" s="782"/>
      <c r="N56" s="782"/>
      <c r="O56" s="782"/>
      <c r="P56" s="782"/>
      <c r="Q56" s="598"/>
      <c r="R56" s="353" t="s">
        <v>515</v>
      </c>
      <c r="S56" s="770"/>
      <c r="T56" s="766"/>
      <c r="U56" s="572"/>
      <c r="V56" s="293" t="s">
        <v>529</v>
      </c>
      <c r="W56" s="293" t="s">
        <v>529</v>
      </c>
      <c r="X56" s="293" t="s">
        <v>529</v>
      </c>
      <c r="Y56" s="293" t="s">
        <v>529</v>
      </c>
      <c r="Z56" s="293" t="s">
        <v>529</v>
      </c>
      <c r="AA56" s="293" t="s">
        <v>529</v>
      </c>
      <c r="AB56" s="293" t="s">
        <v>529</v>
      </c>
      <c r="AC56" s="293" t="s">
        <v>529</v>
      </c>
      <c r="AD56" s="293" t="s">
        <v>529</v>
      </c>
      <c r="AE56" s="293" t="s">
        <v>529</v>
      </c>
      <c r="AF56" s="293" t="s">
        <v>529</v>
      </c>
      <c r="AG56" s="293"/>
      <c r="AJ56" s="385" t="s">
        <v>85</v>
      </c>
    </row>
    <row r="57" spans="1:36" ht="60" x14ac:dyDescent="0.25">
      <c r="A57" s="752"/>
      <c r="B57" s="611"/>
      <c r="C57" s="778"/>
      <c r="D57" s="754"/>
      <c r="E57" s="646"/>
      <c r="F57" s="782"/>
      <c r="G57" s="782"/>
      <c r="H57" s="782"/>
      <c r="I57" s="782"/>
      <c r="J57" s="782"/>
      <c r="K57" s="782"/>
      <c r="L57" s="782"/>
      <c r="M57" s="782"/>
      <c r="N57" s="782"/>
      <c r="O57" s="782"/>
      <c r="P57" s="782"/>
      <c r="Q57" s="598"/>
      <c r="R57" s="4" t="s">
        <v>1230</v>
      </c>
      <c r="S57" s="770"/>
      <c r="T57" s="766"/>
      <c r="U57" s="397">
        <v>980000</v>
      </c>
      <c r="V57" s="391" t="s">
        <v>529</v>
      </c>
      <c r="W57" s="391" t="s">
        <v>529</v>
      </c>
      <c r="X57" s="391" t="s">
        <v>529</v>
      </c>
      <c r="Y57" s="293" t="s">
        <v>529</v>
      </c>
      <c r="Z57" s="391" t="s">
        <v>529</v>
      </c>
      <c r="AA57" s="391" t="s">
        <v>529</v>
      </c>
      <c r="AB57" s="391" t="s">
        <v>529</v>
      </c>
      <c r="AC57" s="391" t="s">
        <v>529</v>
      </c>
      <c r="AD57" s="294" t="s">
        <v>529</v>
      </c>
      <c r="AE57" s="299" t="s">
        <v>529</v>
      </c>
      <c r="AF57" s="391" t="s">
        <v>529</v>
      </c>
      <c r="AG57" s="391"/>
      <c r="AJ57" s="385" t="s">
        <v>84</v>
      </c>
    </row>
    <row r="58" spans="1:36" ht="31.5" customHeight="1" x14ac:dyDescent="0.25">
      <c r="A58" s="752"/>
      <c r="B58" s="611"/>
      <c r="C58" s="830" t="s">
        <v>1124</v>
      </c>
      <c r="D58" s="796" t="s">
        <v>481</v>
      </c>
      <c r="E58" s="793">
        <v>0.6</v>
      </c>
      <c r="F58" s="783" t="s">
        <v>453</v>
      </c>
      <c r="G58" s="783" t="s">
        <v>453</v>
      </c>
      <c r="H58" s="783" t="s">
        <v>453</v>
      </c>
      <c r="I58" s="783" t="s">
        <v>453</v>
      </c>
      <c r="J58" s="783" t="s">
        <v>453</v>
      </c>
      <c r="K58" s="783" t="s">
        <v>453</v>
      </c>
      <c r="L58" s="783" t="s">
        <v>453</v>
      </c>
      <c r="M58" s="783" t="s">
        <v>453</v>
      </c>
      <c r="N58" s="783" t="s">
        <v>453</v>
      </c>
      <c r="O58" s="783" t="s">
        <v>453</v>
      </c>
      <c r="P58" s="783" t="s">
        <v>453</v>
      </c>
      <c r="Q58" s="788">
        <v>0.6</v>
      </c>
      <c r="R58" s="353" t="s">
        <v>516</v>
      </c>
      <c r="S58" s="770"/>
      <c r="T58" s="766"/>
      <c r="U58" s="547"/>
      <c r="V58" s="293" t="s">
        <v>529</v>
      </c>
      <c r="W58" s="293" t="s">
        <v>529</v>
      </c>
      <c r="X58" s="293" t="s">
        <v>529</v>
      </c>
      <c r="Y58" s="293" t="s">
        <v>529</v>
      </c>
      <c r="Z58" s="293" t="s">
        <v>529</v>
      </c>
      <c r="AA58" s="293" t="s">
        <v>529</v>
      </c>
      <c r="AB58" s="293" t="s">
        <v>529</v>
      </c>
      <c r="AC58" s="293" t="s">
        <v>529</v>
      </c>
      <c r="AD58" s="293" t="s">
        <v>529</v>
      </c>
      <c r="AE58" s="293" t="s">
        <v>529</v>
      </c>
      <c r="AF58" s="293" t="s">
        <v>529</v>
      </c>
      <c r="AG58" s="293" t="s">
        <v>529</v>
      </c>
      <c r="AJ58" s="385" t="s">
        <v>85</v>
      </c>
    </row>
    <row r="59" spans="1:36" ht="45" x14ac:dyDescent="0.25">
      <c r="A59" s="752"/>
      <c r="B59" s="611"/>
      <c r="C59" s="831"/>
      <c r="D59" s="797"/>
      <c r="E59" s="794"/>
      <c r="F59" s="784"/>
      <c r="G59" s="784"/>
      <c r="H59" s="784"/>
      <c r="I59" s="784"/>
      <c r="J59" s="784"/>
      <c r="K59" s="784"/>
      <c r="L59" s="784"/>
      <c r="M59" s="784"/>
      <c r="N59" s="784"/>
      <c r="O59" s="784"/>
      <c r="P59" s="784"/>
      <c r="Q59" s="789"/>
      <c r="R59" s="353" t="s">
        <v>517</v>
      </c>
      <c r="S59" s="770"/>
      <c r="T59" s="766"/>
      <c r="U59" s="547"/>
      <c r="V59" s="293" t="s">
        <v>529</v>
      </c>
      <c r="W59" s="293" t="s">
        <v>529</v>
      </c>
      <c r="X59" s="293" t="s">
        <v>529</v>
      </c>
      <c r="Y59" s="293" t="s">
        <v>529</v>
      </c>
      <c r="Z59" s="293" t="s">
        <v>529</v>
      </c>
      <c r="AA59" s="293" t="s">
        <v>529</v>
      </c>
      <c r="AB59" s="293" t="s">
        <v>529</v>
      </c>
      <c r="AC59" s="293" t="s">
        <v>529</v>
      </c>
      <c r="AD59" s="293" t="s">
        <v>529</v>
      </c>
      <c r="AE59" s="293" t="s">
        <v>529</v>
      </c>
      <c r="AF59" s="293" t="s">
        <v>529</v>
      </c>
      <c r="AG59" s="293" t="s">
        <v>529</v>
      </c>
      <c r="AJ59" s="385" t="s">
        <v>85</v>
      </c>
    </row>
    <row r="60" spans="1:36" ht="51" customHeight="1" x14ac:dyDescent="0.25">
      <c r="A60" s="752"/>
      <c r="B60" s="611"/>
      <c r="C60" s="832"/>
      <c r="D60" s="798"/>
      <c r="E60" s="795"/>
      <c r="F60" s="785"/>
      <c r="G60" s="785"/>
      <c r="H60" s="785"/>
      <c r="I60" s="785"/>
      <c r="J60" s="785"/>
      <c r="K60" s="785"/>
      <c r="L60" s="785"/>
      <c r="M60" s="785"/>
      <c r="N60" s="785"/>
      <c r="O60" s="785"/>
      <c r="P60" s="785"/>
      <c r="Q60" s="790"/>
      <c r="R60" s="353" t="s">
        <v>1231</v>
      </c>
      <c r="S60" s="770"/>
      <c r="T60" s="766"/>
      <c r="U60" s="382"/>
      <c r="V60" s="424"/>
      <c r="W60" s="424"/>
      <c r="X60" s="424"/>
      <c r="Y60" s="425"/>
      <c r="Z60" s="424"/>
      <c r="AA60" s="424"/>
      <c r="AB60" s="424"/>
      <c r="AC60" s="424"/>
      <c r="AD60" s="424"/>
      <c r="AE60" s="425"/>
      <c r="AF60" s="424"/>
      <c r="AG60" s="424"/>
      <c r="AJ60" s="385"/>
    </row>
    <row r="61" spans="1:36" ht="31.5" customHeight="1" x14ac:dyDescent="0.25">
      <c r="A61" s="752"/>
      <c r="B61" s="611"/>
      <c r="C61" s="778" t="s">
        <v>1348</v>
      </c>
      <c r="D61" s="754" t="s">
        <v>481</v>
      </c>
      <c r="E61" s="779">
        <v>1</v>
      </c>
      <c r="F61" s="786">
        <v>1</v>
      </c>
      <c r="G61" s="786">
        <v>1</v>
      </c>
      <c r="H61" s="786">
        <v>1</v>
      </c>
      <c r="I61" s="786">
        <v>1</v>
      </c>
      <c r="J61" s="786">
        <v>1</v>
      </c>
      <c r="K61" s="786">
        <v>1</v>
      </c>
      <c r="L61" s="786">
        <v>1</v>
      </c>
      <c r="M61" s="786">
        <v>1</v>
      </c>
      <c r="N61" s="786">
        <v>1</v>
      </c>
      <c r="O61" s="786">
        <v>1</v>
      </c>
      <c r="P61" s="786">
        <v>1</v>
      </c>
      <c r="Q61" s="786">
        <v>1</v>
      </c>
      <c r="R61" s="426" t="s">
        <v>1349</v>
      </c>
      <c r="S61" s="770"/>
      <c r="T61" s="766"/>
      <c r="U61" s="547"/>
      <c r="V61" s="293" t="s">
        <v>529</v>
      </c>
      <c r="W61" s="293" t="s">
        <v>529</v>
      </c>
      <c r="X61" s="293" t="s">
        <v>529</v>
      </c>
      <c r="Y61" s="293" t="s">
        <v>529</v>
      </c>
      <c r="Z61" s="293" t="s">
        <v>529</v>
      </c>
      <c r="AA61" s="293" t="s">
        <v>529</v>
      </c>
      <c r="AB61" s="293" t="s">
        <v>529</v>
      </c>
      <c r="AC61" s="293" t="s">
        <v>529</v>
      </c>
      <c r="AD61" s="293" t="s">
        <v>529</v>
      </c>
      <c r="AE61" s="293" t="s">
        <v>529</v>
      </c>
      <c r="AF61" s="293" t="s">
        <v>529</v>
      </c>
      <c r="AG61" s="293" t="s">
        <v>529</v>
      </c>
      <c r="AJ61" s="385" t="s">
        <v>85</v>
      </c>
    </row>
    <row r="62" spans="1:36" ht="45" x14ac:dyDescent="0.25">
      <c r="A62" s="752"/>
      <c r="B62" s="611"/>
      <c r="C62" s="778"/>
      <c r="D62" s="754"/>
      <c r="E62" s="779"/>
      <c r="F62" s="786"/>
      <c r="G62" s="786"/>
      <c r="H62" s="786"/>
      <c r="I62" s="786"/>
      <c r="J62" s="786"/>
      <c r="K62" s="786"/>
      <c r="L62" s="786"/>
      <c r="M62" s="786"/>
      <c r="N62" s="786"/>
      <c r="O62" s="786"/>
      <c r="P62" s="786"/>
      <c r="Q62" s="786"/>
      <c r="R62" s="353" t="s">
        <v>1350</v>
      </c>
      <c r="S62" s="770"/>
      <c r="T62" s="766"/>
      <c r="U62" s="547"/>
      <c r="V62" s="293" t="s">
        <v>529</v>
      </c>
      <c r="W62" s="293" t="s">
        <v>529</v>
      </c>
      <c r="X62" s="293" t="s">
        <v>529</v>
      </c>
      <c r="Y62" s="293" t="s">
        <v>529</v>
      </c>
      <c r="Z62" s="293" t="s">
        <v>529</v>
      </c>
      <c r="AA62" s="293" t="s">
        <v>529</v>
      </c>
      <c r="AB62" s="293" t="s">
        <v>529</v>
      </c>
      <c r="AC62" s="293" t="s">
        <v>529</v>
      </c>
      <c r="AD62" s="293" t="s">
        <v>529</v>
      </c>
      <c r="AE62" s="293" t="s">
        <v>529</v>
      </c>
      <c r="AF62" s="293" t="s">
        <v>529</v>
      </c>
      <c r="AG62" s="293" t="s">
        <v>529</v>
      </c>
      <c r="AJ62" s="385" t="s">
        <v>85</v>
      </c>
    </row>
    <row r="63" spans="1:36" ht="40.5" customHeight="1" x14ac:dyDescent="0.25">
      <c r="A63" s="752"/>
      <c r="B63" s="611"/>
      <c r="C63" s="791" t="s">
        <v>1125</v>
      </c>
      <c r="D63" s="754" t="s">
        <v>486</v>
      </c>
      <c r="E63" s="779">
        <v>0.73</v>
      </c>
      <c r="F63" s="751" t="s">
        <v>453</v>
      </c>
      <c r="G63" s="751" t="s">
        <v>453</v>
      </c>
      <c r="H63" s="792">
        <v>0.73</v>
      </c>
      <c r="I63" s="751" t="s">
        <v>453</v>
      </c>
      <c r="J63" s="751" t="s">
        <v>453</v>
      </c>
      <c r="K63" s="751" t="s">
        <v>453</v>
      </c>
      <c r="L63" s="751" t="s">
        <v>453</v>
      </c>
      <c r="M63" s="751" t="s">
        <v>453</v>
      </c>
      <c r="N63" s="751" t="s">
        <v>453</v>
      </c>
      <c r="O63" s="751" t="s">
        <v>453</v>
      </c>
      <c r="P63" s="751" t="s">
        <v>453</v>
      </c>
      <c r="Q63" s="751" t="s">
        <v>453</v>
      </c>
      <c r="R63" s="353" t="s">
        <v>518</v>
      </c>
      <c r="S63" s="770" t="s">
        <v>1298</v>
      </c>
      <c r="T63" s="766"/>
      <c r="U63" s="547"/>
      <c r="V63" s="427"/>
      <c r="W63" s="427"/>
      <c r="X63" s="296"/>
      <c r="Y63" s="293"/>
      <c r="Z63" s="296"/>
      <c r="AA63" s="294"/>
      <c r="AB63" s="427"/>
      <c r="AC63" s="293"/>
      <c r="AD63" s="293"/>
      <c r="AE63" s="296"/>
      <c r="AF63" s="296"/>
      <c r="AG63" s="296"/>
      <c r="AJ63" s="385" t="s">
        <v>85</v>
      </c>
    </row>
    <row r="64" spans="1:36" ht="42.75" customHeight="1" x14ac:dyDescent="0.25">
      <c r="A64" s="752"/>
      <c r="B64" s="611"/>
      <c r="C64" s="791"/>
      <c r="D64" s="754"/>
      <c r="E64" s="779"/>
      <c r="F64" s="751"/>
      <c r="G64" s="751"/>
      <c r="H64" s="792"/>
      <c r="I64" s="751"/>
      <c r="J64" s="751"/>
      <c r="K64" s="751"/>
      <c r="L64" s="751"/>
      <c r="M64" s="751"/>
      <c r="N64" s="751"/>
      <c r="O64" s="751"/>
      <c r="P64" s="751"/>
      <c r="Q64" s="751"/>
      <c r="R64" s="353" t="s">
        <v>519</v>
      </c>
      <c r="S64" s="770"/>
      <c r="T64" s="766"/>
      <c r="U64" s="547"/>
      <c r="V64" s="427"/>
      <c r="W64" s="427"/>
      <c r="X64" s="296"/>
      <c r="Y64" s="293"/>
      <c r="Z64" s="296"/>
      <c r="AA64" s="294"/>
      <c r="AB64" s="427"/>
      <c r="AC64" s="293"/>
      <c r="AD64" s="293"/>
      <c r="AE64" s="296"/>
      <c r="AF64" s="296"/>
      <c r="AG64" s="296"/>
      <c r="AJ64" s="385" t="s">
        <v>85</v>
      </c>
    </row>
    <row r="65" spans="1:36" ht="45" x14ac:dyDescent="0.25">
      <c r="A65" s="752"/>
      <c r="B65" s="611"/>
      <c r="C65" s="791"/>
      <c r="D65" s="754"/>
      <c r="E65" s="779"/>
      <c r="F65" s="751"/>
      <c r="G65" s="751"/>
      <c r="H65" s="792"/>
      <c r="I65" s="751"/>
      <c r="J65" s="751"/>
      <c r="K65" s="751"/>
      <c r="L65" s="751"/>
      <c r="M65" s="751"/>
      <c r="N65" s="751"/>
      <c r="O65" s="751"/>
      <c r="P65" s="751"/>
      <c r="Q65" s="751"/>
      <c r="R65" s="353" t="s">
        <v>561</v>
      </c>
      <c r="S65" s="389" t="s">
        <v>1195</v>
      </c>
      <c r="T65" s="767"/>
      <c r="U65" s="547"/>
      <c r="V65" s="296"/>
      <c r="W65" s="296"/>
      <c r="X65" s="293"/>
      <c r="Y65" s="296"/>
      <c r="Z65" s="296"/>
      <c r="AA65" s="296"/>
      <c r="AB65" s="296"/>
      <c r="AC65" s="296"/>
      <c r="AD65" s="293"/>
      <c r="AE65" s="296"/>
      <c r="AF65" s="296"/>
      <c r="AG65" s="296"/>
      <c r="AJ65" s="385" t="s">
        <v>85</v>
      </c>
    </row>
    <row r="66" spans="1:36" ht="39.75" customHeight="1" x14ac:dyDescent="0.25">
      <c r="A66" s="752"/>
      <c r="B66" s="752" t="s">
        <v>520</v>
      </c>
      <c r="C66" s="611" t="s">
        <v>1126</v>
      </c>
      <c r="D66" s="629" t="s">
        <v>452</v>
      </c>
      <c r="E66" s="646">
        <v>0.14000000000000001</v>
      </c>
      <c r="F66" s="776" t="s">
        <v>453</v>
      </c>
      <c r="G66" s="776" t="s">
        <v>453</v>
      </c>
      <c r="H66" s="776" t="s">
        <v>453</v>
      </c>
      <c r="I66" s="776" t="s">
        <v>453</v>
      </c>
      <c r="J66" s="776" t="s">
        <v>453</v>
      </c>
      <c r="K66" s="776" t="s">
        <v>453</v>
      </c>
      <c r="L66" s="776" t="s">
        <v>453</v>
      </c>
      <c r="M66" s="776" t="s">
        <v>453</v>
      </c>
      <c r="N66" s="776" t="s">
        <v>453</v>
      </c>
      <c r="O66" s="776" t="s">
        <v>453</v>
      </c>
      <c r="P66" s="776" t="s">
        <v>453</v>
      </c>
      <c r="Q66" s="598">
        <v>0.14000000000000001</v>
      </c>
      <c r="R66" s="353" t="s">
        <v>521</v>
      </c>
      <c r="S66" s="389" t="s">
        <v>522</v>
      </c>
      <c r="T66" s="765" t="s">
        <v>508</v>
      </c>
      <c r="U66" s="547"/>
      <c r="V66" s="297"/>
      <c r="W66" s="297"/>
      <c r="X66" s="297"/>
      <c r="Y66" s="293"/>
      <c r="Z66" s="297"/>
      <c r="AA66" s="297"/>
      <c r="AB66" s="297"/>
      <c r="AC66" s="297"/>
      <c r="AD66" s="297"/>
      <c r="AE66" s="297"/>
      <c r="AF66" s="297"/>
      <c r="AG66" s="297"/>
      <c r="AJ66" s="385" t="s">
        <v>85</v>
      </c>
    </row>
    <row r="67" spans="1:36" ht="30" x14ac:dyDescent="0.25">
      <c r="A67" s="752"/>
      <c r="B67" s="752"/>
      <c r="C67" s="611"/>
      <c r="D67" s="629"/>
      <c r="E67" s="646"/>
      <c r="F67" s="776"/>
      <c r="G67" s="776"/>
      <c r="H67" s="776"/>
      <c r="I67" s="776"/>
      <c r="J67" s="776"/>
      <c r="K67" s="776"/>
      <c r="L67" s="776"/>
      <c r="M67" s="776"/>
      <c r="N67" s="776"/>
      <c r="O67" s="776"/>
      <c r="P67" s="776"/>
      <c r="Q67" s="598"/>
      <c r="R67" s="353" t="s">
        <v>523</v>
      </c>
      <c r="S67" s="389" t="s">
        <v>1196</v>
      </c>
      <c r="T67" s="766"/>
      <c r="U67" s="547"/>
      <c r="V67" s="297"/>
      <c r="W67" s="297"/>
      <c r="X67" s="297"/>
      <c r="Y67" s="297"/>
      <c r="Z67" s="293"/>
      <c r="AA67" s="297"/>
      <c r="AB67" s="297"/>
      <c r="AC67" s="297"/>
      <c r="AD67" s="297"/>
      <c r="AE67" s="297"/>
      <c r="AF67" s="297"/>
      <c r="AG67" s="297"/>
      <c r="AJ67" s="385" t="s">
        <v>85</v>
      </c>
    </row>
    <row r="68" spans="1:36" ht="45" x14ac:dyDescent="0.25">
      <c r="A68" s="752"/>
      <c r="B68" s="752"/>
      <c r="C68" s="611"/>
      <c r="D68" s="629"/>
      <c r="E68" s="646"/>
      <c r="F68" s="776"/>
      <c r="G68" s="776"/>
      <c r="H68" s="776"/>
      <c r="I68" s="776"/>
      <c r="J68" s="776"/>
      <c r="K68" s="776"/>
      <c r="L68" s="776"/>
      <c r="M68" s="776"/>
      <c r="N68" s="776"/>
      <c r="O68" s="776"/>
      <c r="P68" s="776"/>
      <c r="Q68" s="598"/>
      <c r="R68" s="389" t="s">
        <v>524</v>
      </c>
      <c r="S68" s="389" t="s">
        <v>1197</v>
      </c>
      <c r="T68" s="766"/>
      <c r="U68" s="547"/>
      <c r="V68" s="297"/>
      <c r="W68" s="297"/>
      <c r="X68" s="297"/>
      <c r="Y68" s="297"/>
      <c r="Z68" s="5"/>
      <c r="AA68" s="293"/>
      <c r="AB68" s="297"/>
      <c r="AC68" s="297"/>
      <c r="AD68" s="297"/>
      <c r="AE68" s="293"/>
      <c r="AF68" s="297"/>
      <c r="AG68" s="297"/>
      <c r="AJ68" s="385" t="s">
        <v>85</v>
      </c>
    </row>
    <row r="69" spans="1:36" ht="60" x14ac:dyDescent="0.25">
      <c r="A69" s="752"/>
      <c r="B69" s="752"/>
      <c r="C69" s="611"/>
      <c r="D69" s="629"/>
      <c r="E69" s="646"/>
      <c r="F69" s="776"/>
      <c r="G69" s="776"/>
      <c r="H69" s="776"/>
      <c r="I69" s="776"/>
      <c r="J69" s="776"/>
      <c r="K69" s="776"/>
      <c r="L69" s="776"/>
      <c r="M69" s="776"/>
      <c r="N69" s="776"/>
      <c r="O69" s="776"/>
      <c r="P69" s="776"/>
      <c r="Q69" s="598"/>
      <c r="R69" s="353" t="s">
        <v>525</v>
      </c>
      <c r="S69" s="389" t="s">
        <v>1297</v>
      </c>
      <c r="T69" s="766"/>
      <c r="U69" s="547"/>
      <c r="V69" s="297"/>
      <c r="W69" s="297"/>
      <c r="X69" s="297"/>
      <c r="Y69" s="293"/>
      <c r="Z69" s="297"/>
      <c r="AA69" s="297"/>
      <c r="AB69" s="297"/>
      <c r="AC69" s="297"/>
      <c r="AD69" s="293"/>
      <c r="AE69" s="297"/>
      <c r="AF69" s="297"/>
      <c r="AG69" s="297"/>
      <c r="AJ69" s="385" t="s">
        <v>85</v>
      </c>
    </row>
    <row r="70" spans="1:36" ht="48.75" customHeight="1" x14ac:dyDescent="0.25">
      <c r="A70" s="752"/>
      <c r="B70" s="752"/>
      <c r="C70" s="611"/>
      <c r="D70" s="629"/>
      <c r="E70" s="646"/>
      <c r="F70" s="776"/>
      <c r="G70" s="776"/>
      <c r="H70" s="776"/>
      <c r="I70" s="776"/>
      <c r="J70" s="776"/>
      <c r="K70" s="776"/>
      <c r="L70" s="776"/>
      <c r="M70" s="776"/>
      <c r="N70" s="776"/>
      <c r="O70" s="776"/>
      <c r="P70" s="776"/>
      <c r="Q70" s="598"/>
      <c r="R70" s="353" t="s">
        <v>526</v>
      </c>
      <c r="S70" s="389" t="s">
        <v>1198</v>
      </c>
      <c r="T70" s="767"/>
      <c r="U70" s="547"/>
      <c r="V70" s="297"/>
      <c r="W70" s="297"/>
      <c r="X70" s="297"/>
      <c r="Y70" s="297"/>
      <c r="Z70" s="297"/>
      <c r="AA70" s="297"/>
      <c r="AB70" s="297"/>
      <c r="AC70" s="297"/>
      <c r="AD70" s="297"/>
      <c r="AE70" s="297"/>
      <c r="AF70" s="297"/>
      <c r="AG70" s="293"/>
      <c r="AJ70" s="385" t="s">
        <v>85</v>
      </c>
    </row>
    <row r="71" spans="1:36" ht="63" customHeight="1" x14ac:dyDescent="0.25">
      <c r="A71" s="752"/>
      <c r="B71" s="752"/>
      <c r="C71" s="778" t="s">
        <v>1127</v>
      </c>
      <c r="D71" s="754" t="s">
        <v>452</v>
      </c>
      <c r="E71" s="779">
        <v>0.25</v>
      </c>
      <c r="F71" s="751" t="s">
        <v>453</v>
      </c>
      <c r="G71" s="751" t="s">
        <v>453</v>
      </c>
      <c r="H71" s="751" t="s">
        <v>453</v>
      </c>
      <c r="I71" s="751" t="s">
        <v>453</v>
      </c>
      <c r="J71" s="751" t="s">
        <v>453</v>
      </c>
      <c r="K71" s="751" t="s">
        <v>453</v>
      </c>
      <c r="L71" s="751" t="s">
        <v>453</v>
      </c>
      <c r="M71" s="751" t="s">
        <v>453</v>
      </c>
      <c r="N71" s="751" t="s">
        <v>453</v>
      </c>
      <c r="O71" s="751" t="s">
        <v>453</v>
      </c>
      <c r="P71" s="751" t="s">
        <v>453</v>
      </c>
      <c r="Q71" s="780">
        <v>0.25</v>
      </c>
      <c r="R71" s="4" t="s">
        <v>1251</v>
      </c>
      <c r="S71" s="389" t="s">
        <v>1295</v>
      </c>
      <c r="T71" s="765" t="s">
        <v>535</v>
      </c>
      <c r="U71" s="787">
        <v>1716</v>
      </c>
      <c r="V71" s="296"/>
      <c r="W71" s="296"/>
      <c r="X71" s="296"/>
      <c r="Y71" s="427"/>
      <c r="Z71" s="293"/>
      <c r="AA71" s="293"/>
      <c r="AB71" s="293"/>
      <c r="AC71" s="298"/>
      <c r="AD71" s="298"/>
      <c r="AE71" s="298"/>
      <c r="AF71" s="298"/>
      <c r="AG71" s="298"/>
      <c r="AJ71" s="385" t="s">
        <v>85</v>
      </c>
    </row>
    <row r="72" spans="1:36" ht="42" customHeight="1" x14ac:dyDescent="0.25">
      <c r="A72" s="752"/>
      <c r="B72" s="752"/>
      <c r="C72" s="778"/>
      <c r="D72" s="754"/>
      <c r="E72" s="779"/>
      <c r="F72" s="751"/>
      <c r="G72" s="751"/>
      <c r="H72" s="751"/>
      <c r="I72" s="751"/>
      <c r="J72" s="751"/>
      <c r="K72" s="751"/>
      <c r="L72" s="751"/>
      <c r="M72" s="751"/>
      <c r="N72" s="751"/>
      <c r="O72" s="751"/>
      <c r="P72" s="751"/>
      <c r="Q72" s="780"/>
      <c r="R72" s="4" t="s">
        <v>527</v>
      </c>
      <c r="S72" s="389" t="s">
        <v>1296</v>
      </c>
      <c r="T72" s="766"/>
      <c r="U72" s="787"/>
      <c r="V72" s="296"/>
      <c r="W72" s="296"/>
      <c r="X72" s="296"/>
      <c r="Y72" s="428"/>
      <c r="Z72" s="429"/>
      <c r="AA72" s="298"/>
      <c r="AB72" s="298"/>
      <c r="AC72" s="293"/>
      <c r="AD72" s="298"/>
      <c r="AE72" s="298"/>
      <c r="AF72" s="298"/>
      <c r="AG72" s="298"/>
      <c r="AJ72" s="385" t="s">
        <v>85</v>
      </c>
    </row>
    <row r="73" spans="1:36" ht="47.25" customHeight="1" x14ac:dyDescent="0.25">
      <c r="A73" s="752"/>
      <c r="B73" s="752"/>
      <c r="C73" s="778"/>
      <c r="D73" s="754"/>
      <c r="E73" s="779"/>
      <c r="F73" s="751"/>
      <c r="G73" s="751"/>
      <c r="H73" s="751"/>
      <c r="I73" s="751"/>
      <c r="J73" s="751"/>
      <c r="K73" s="751"/>
      <c r="L73" s="751"/>
      <c r="M73" s="751"/>
      <c r="N73" s="751"/>
      <c r="O73" s="751"/>
      <c r="P73" s="751"/>
      <c r="Q73" s="780"/>
      <c r="R73" s="4" t="s">
        <v>1252</v>
      </c>
      <c r="S73" s="389" t="s">
        <v>1253</v>
      </c>
      <c r="T73" s="766"/>
      <c r="U73" s="787"/>
      <c r="V73" s="296" t="s">
        <v>529</v>
      </c>
      <c r="W73" s="296" t="s">
        <v>529</v>
      </c>
      <c r="X73" s="296" t="s">
        <v>529</v>
      </c>
      <c r="Y73" s="298" t="s">
        <v>529</v>
      </c>
      <c r="Z73" s="298" t="s">
        <v>529</v>
      </c>
      <c r="AA73" s="293" t="s">
        <v>529</v>
      </c>
      <c r="AB73" s="279"/>
      <c r="AC73" s="298" t="s">
        <v>529</v>
      </c>
      <c r="AD73" s="298" t="s">
        <v>529</v>
      </c>
      <c r="AE73" s="298" t="s">
        <v>529</v>
      </c>
      <c r="AF73" s="298" t="s">
        <v>529</v>
      </c>
      <c r="AG73" s="298" t="s">
        <v>529</v>
      </c>
      <c r="AJ73" s="385" t="s">
        <v>85</v>
      </c>
    </row>
    <row r="74" spans="1:36" ht="41.25" customHeight="1" x14ac:dyDescent="0.25">
      <c r="A74" s="752"/>
      <c r="B74" s="752"/>
      <c r="C74" s="778"/>
      <c r="D74" s="754"/>
      <c r="E74" s="779"/>
      <c r="F74" s="751"/>
      <c r="G74" s="751"/>
      <c r="H74" s="751"/>
      <c r="I74" s="751"/>
      <c r="J74" s="751"/>
      <c r="K74" s="751"/>
      <c r="L74" s="751"/>
      <c r="M74" s="751"/>
      <c r="N74" s="751"/>
      <c r="O74" s="751"/>
      <c r="P74" s="751"/>
      <c r="Q74" s="780"/>
      <c r="R74" s="4" t="s">
        <v>528</v>
      </c>
      <c r="S74" s="389" t="s">
        <v>1254</v>
      </c>
      <c r="T74" s="766"/>
      <c r="U74" s="787"/>
      <c r="V74" s="296"/>
      <c r="W74" s="296"/>
      <c r="X74" s="296"/>
      <c r="Y74" s="298"/>
      <c r="Z74" s="298"/>
      <c r="AA74" s="294"/>
      <c r="AB74" s="428"/>
      <c r="AC74" s="298"/>
      <c r="AD74" s="298"/>
      <c r="AE74" s="293"/>
      <c r="AF74" s="298"/>
      <c r="AG74" s="298"/>
      <c r="AJ74" s="385" t="s">
        <v>85</v>
      </c>
    </row>
    <row r="75" spans="1:36" ht="40.5" customHeight="1" x14ac:dyDescent="0.25">
      <c r="A75" s="752"/>
      <c r="B75" s="752"/>
      <c r="C75" s="778"/>
      <c r="D75" s="754"/>
      <c r="E75" s="779"/>
      <c r="F75" s="751"/>
      <c r="G75" s="751"/>
      <c r="H75" s="751"/>
      <c r="I75" s="751"/>
      <c r="J75" s="751"/>
      <c r="K75" s="751"/>
      <c r="L75" s="751"/>
      <c r="M75" s="751"/>
      <c r="N75" s="751"/>
      <c r="O75" s="751"/>
      <c r="P75" s="751"/>
      <c r="Q75" s="780"/>
      <c r="R75" s="353" t="s">
        <v>1305</v>
      </c>
      <c r="S75" s="389" t="s">
        <v>1198</v>
      </c>
      <c r="T75" s="767"/>
      <c r="U75" s="787"/>
      <c r="V75" s="296" t="s">
        <v>529</v>
      </c>
      <c r="W75" s="296" t="s">
        <v>529</v>
      </c>
      <c r="X75" s="296" t="s">
        <v>529</v>
      </c>
      <c r="Y75" s="293"/>
      <c r="Z75" s="298" t="s">
        <v>529</v>
      </c>
      <c r="AA75" s="298" t="s">
        <v>529</v>
      </c>
      <c r="AB75" s="298" t="s">
        <v>529</v>
      </c>
      <c r="AC75" s="298" t="s">
        <v>529</v>
      </c>
      <c r="AD75" s="298" t="s">
        <v>529</v>
      </c>
      <c r="AE75" s="293"/>
      <c r="AF75" s="298" t="s">
        <v>529</v>
      </c>
      <c r="AG75" s="293" t="s">
        <v>529</v>
      </c>
      <c r="AJ75" s="385" t="s">
        <v>85</v>
      </c>
    </row>
    <row r="76" spans="1:36" ht="39.75" customHeight="1" x14ac:dyDescent="0.25">
      <c r="A76" s="611" t="s">
        <v>530</v>
      </c>
      <c r="B76" s="611" t="s">
        <v>531</v>
      </c>
      <c r="C76" s="611" t="s">
        <v>1128</v>
      </c>
      <c r="D76" s="629" t="s">
        <v>481</v>
      </c>
      <c r="E76" s="631">
        <v>0.5</v>
      </c>
      <c r="F76" s="781" t="s">
        <v>453</v>
      </c>
      <c r="G76" s="781" t="s">
        <v>453</v>
      </c>
      <c r="H76" s="781" t="s">
        <v>453</v>
      </c>
      <c r="I76" s="781" t="s">
        <v>453</v>
      </c>
      <c r="J76" s="781" t="s">
        <v>453</v>
      </c>
      <c r="K76" s="781" t="s">
        <v>453</v>
      </c>
      <c r="L76" s="781" t="s">
        <v>453</v>
      </c>
      <c r="M76" s="781" t="s">
        <v>453</v>
      </c>
      <c r="N76" s="781" t="s">
        <v>453</v>
      </c>
      <c r="O76" s="781" t="s">
        <v>453</v>
      </c>
      <c r="P76" s="781" t="s">
        <v>453</v>
      </c>
      <c r="Q76" s="598">
        <v>0.5</v>
      </c>
      <c r="R76" s="353" t="s">
        <v>532</v>
      </c>
      <c r="S76" s="389" t="s">
        <v>533</v>
      </c>
      <c r="T76" s="765" t="s">
        <v>509</v>
      </c>
      <c r="U76" s="547"/>
      <c r="V76" s="254"/>
      <c r="W76" s="254"/>
      <c r="X76" s="254"/>
      <c r="Y76" s="254"/>
      <c r="Z76" s="254"/>
      <c r="AA76" s="254"/>
      <c r="AB76" s="254"/>
      <c r="AC76" s="254"/>
      <c r="AD76" s="254"/>
      <c r="AE76" s="254"/>
      <c r="AF76" s="254"/>
      <c r="AG76" s="293"/>
      <c r="AJ76" s="385" t="s">
        <v>84</v>
      </c>
    </row>
    <row r="77" spans="1:36" ht="41.25" customHeight="1" x14ac:dyDescent="0.25">
      <c r="A77" s="611"/>
      <c r="B77" s="611"/>
      <c r="C77" s="611"/>
      <c r="D77" s="629"/>
      <c r="E77" s="631"/>
      <c r="F77" s="781"/>
      <c r="G77" s="781" t="s">
        <v>453</v>
      </c>
      <c r="H77" s="781" t="s">
        <v>453</v>
      </c>
      <c r="I77" s="781" t="s">
        <v>453</v>
      </c>
      <c r="J77" s="781" t="s">
        <v>453</v>
      </c>
      <c r="K77" s="781" t="s">
        <v>453</v>
      </c>
      <c r="L77" s="781" t="s">
        <v>453</v>
      </c>
      <c r="M77" s="781" t="s">
        <v>453</v>
      </c>
      <c r="N77" s="781" t="s">
        <v>453</v>
      </c>
      <c r="O77" s="781" t="s">
        <v>453</v>
      </c>
      <c r="P77" s="781" t="s">
        <v>453</v>
      </c>
      <c r="Q77" s="598"/>
      <c r="R77" s="4" t="s">
        <v>534</v>
      </c>
      <c r="S77" s="389" t="s">
        <v>1199</v>
      </c>
      <c r="T77" s="767"/>
      <c r="U77" s="547"/>
      <c r="V77" s="254"/>
      <c r="W77" s="254"/>
      <c r="X77" s="254"/>
      <c r="Y77" s="254"/>
      <c r="Z77" s="254"/>
      <c r="AA77" s="254"/>
      <c r="AB77" s="254"/>
      <c r="AC77" s="254"/>
      <c r="AD77" s="254"/>
      <c r="AE77" s="254"/>
      <c r="AF77" s="254"/>
      <c r="AG77" s="293"/>
      <c r="AJ77" s="385" t="s">
        <v>84</v>
      </c>
    </row>
    <row r="78" spans="1:36" ht="23.25" customHeight="1" x14ac:dyDescent="0.25">
      <c r="A78" s="772" t="s">
        <v>536</v>
      </c>
      <c r="B78" s="773"/>
      <c r="C78" s="773"/>
      <c r="D78" s="773"/>
      <c r="E78" s="773"/>
      <c r="F78" s="773"/>
      <c r="G78" s="773"/>
      <c r="H78" s="773"/>
      <c r="I78" s="773"/>
      <c r="J78" s="773"/>
      <c r="K78" s="773"/>
      <c r="L78" s="773"/>
      <c r="M78" s="773"/>
      <c r="N78" s="773"/>
      <c r="O78" s="773"/>
      <c r="P78" s="773"/>
      <c r="Q78" s="773"/>
      <c r="R78" s="773"/>
      <c r="S78" s="773"/>
      <c r="T78" s="773"/>
      <c r="U78" s="773"/>
      <c r="V78" s="773"/>
      <c r="W78" s="773"/>
      <c r="X78" s="773"/>
      <c r="Y78" s="773"/>
      <c r="Z78" s="773"/>
      <c r="AA78" s="773"/>
      <c r="AB78" s="773"/>
      <c r="AC78" s="773"/>
      <c r="AD78" s="773"/>
      <c r="AE78" s="773"/>
      <c r="AF78" s="773"/>
      <c r="AG78" s="773"/>
      <c r="AH78" s="773"/>
      <c r="AI78" s="773"/>
      <c r="AJ78" s="774"/>
    </row>
    <row r="79" spans="1:36" ht="21.75" customHeight="1" x14ac:dyDescent="0.25">
      <c r="A79" s="772" t="s">
        <v>537</v>
      </c>
      <c r="B79" s="773"/>
      <c r="C79" s="773"/>
      <c r="D79" s="773"/>
      <c r="E79" s="773"/>
      <c r="F79" s="773"/>
      <c r="G79" s="773"/>
      <c r="H79" s="773"/>
      <c r="I79" s="773"/>
      <c r="J79" s="773"/>
      <c r="K79" s="773"/>
      <c r="L79" s="773"/>
      <c r="M79" s="773"/>
      <c r="N79" s="773"/>
      <c r="O79" s="773"/>
      <c r="P79" s="773"/>
      <c r="Q79" s="773"/>
      <c r="R79" s="773"/>
      <c r="S79" s="773"/>
      <c r="T79" s="773"/>
      <c r="U79" s="773"/>
      <c r="V79" s="773"/>
      <c r="W79" s="773"/>
      <c r="X79" s="773"/>
      <c r="Y79" s="773"/>
      <c r="Z79" s="773"/>
      <c r="AA79" s="773"/>
      <c r="AB79" s="773"/>
      <c r="AC79" s="773"/>
      <c r="AD79" s="773"/>
      <c r="AE79" s="773"/>
      <c r="AF79" s="773"/>
      <c r="AG79" s="773"/>
      <c r="AH79" s="773"/>
      <c r="AI79" s="773"/>
      <c r="AJ79" s="774"/>
    </row>
    <row r="80" spans="1:36" ht="30" customHeight="1" x14ac:dyDescent="0.25">
      <c r="A80" s="772" t="s">
        <v>538</v>
      </c>
      <c r="B80" s="773"/>
      <c r="C80" s="773"/>
      <c r="D80" s="773"/>
      <c r="E80" s="773"/>
      <c r="F80" s="773"/>
      <c r="G80" s="773"/>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773"/>
      <c r="AG80" s="773"/>
      <c r="AH80" s="773"/>
      <c r="AI80" s="773"/>
      <c r="AJ80" s="774"/>
    </row>
    <row r="81" spans="1:36" ht="30" customHeight="1" x14ac:dyDescent="0.25">
      <c r="A81" s="752" t="s">
        <v>539</v>
      </c>
      <c r="B81" s="611" t="s">
        <v>540</v>
      </c>
      <c r="C81" s="611" t="s">
        <v>1129</v>
      </c>
      <c r="D81" s="649" t="s">
        <v>558</v>
      </c>
      <c r="E81" s="775">
        <v>3</v>
      </c>
      <c r="F81" s="776" t="s">
        <v>453</v>
      </c>
      <c r="G81" s="776" t="s">
        <v>453</v>
      </c>
      <c r="H81" s="777">
        <v>1</v>
      </c>
      <c r="I81" s="776" t="s">
        <v>453</v>
      </c>
      <c r="J81" s="776" t="s">
        <v>453</v>
      </c>
      <c r="K81" s="776" t="s">
        <v>453</v>
      </c>
      <c r="L81" s="776" t="s">
        <v>453</v>
      </c>
      <c r="M81" s="620">
        <v>1</v>
      </c>
      <c r="N81" s="776" t="s">
        <v>453</v>
      </c>
      <c r="O81" s="776" t="s">
        <v>453</v>
      </c>
      <c r="P81" s="777">
        <v>1</v>
      </c>
      <c r="Q81" s="776" t="s">
        <v>453</v>
      </c>
      <c r="R81" s="353" t="s">
        <v>541</v>
      </c>
      <c r="S81" s="770" t="s">
        <v>542</v>
      </c>
      <c r="T81" s="765" t="s">
        <v>508</v>
      </c>
      <c r="U81" s="762"/>
      <c r="V81" s="383"/>
      <c r="W81" s="383"/>
      <c r="X81" s="299"/>
      <c r="Y81" s="383"/>
      <c r="Z81" s="383"/>
      <c r="AA81" s="383"/>
      <c r="AB81" s="383"/>
      <c r="AC81" s="299"/>
      <c r="AD81" s="383"/>
      <c r="AE81" s="383"/>
      <c r="AF81" s="299"/>
      <c r="AG81" s="383"/>
      <c r="AJ81" s="385" t="s">
        <v>84</v>
      </c>
    </row>
    <row r="82" spans="1:36" ht="30" customHeight="1" x14ac:dyDescent="0.25">
      <c r="A82" s="752"/>
      <c r="B82" s="611"/>
      <c r="C82" s="611"/>
      <c r="D82" s="649"/>
      <c r="E82" s="775"/>
      <c r="F82" s="776"/>
      <c r="G82" s="776"/>
      <c r="H82" s="777"/>
      <c r="I82" s="776"/>
      <c r="J82" s="776"/>
      <c r="K82" s="776"/>
      <c r="L82" s="776"/>
      <c r="M82" s="620"/>
      <c r="N82" s="776"/>
      <c r="O82" s="776"/>
      <c r="P82" s="777"/>
      <c r="Q82" s="776"/>
      <c r="R82" s="353" t="s">
        <v>543</v>
      </c>
      <c r="S82" s="770"/>
      <c r="T82" s="766"/>
      <c r="U82" s="763"/>
      <c r="V82" s="383"/>
      <c r="W82" s="383"/>
      <c r="X82" s="299"/>
      <c r="Y82" s="383"/>
      <c r="Z82" s="383"/>
      <c r="AA82" s="383"/>
      <c r="AB82" s="383"/>
      <c r="AC82" s="299"/>
      <c r="AD82" s="383"/>
      <c r="AE82" s="383"/>
      <c r="AF82" s="299"/>
      <c r="AG82" s="383"/>
      <c r="AJ82" s="385" t="s">
        <v>84</v>
      </c>
    </row>
    <row r="83" spans="1:36" ht="30" customHeight="1" x14ac:dyDescent="0.25">
      <c r="A83" s="752"/>
      <c r="B83" s="611"/>
      <c r="C83" s="611"/>
      <c r="D83" s="649"/>
      <c r="E83" s="775"/>
      <c r="F83" s="776"/>
      <c r="G83" s="776"/>
      <c r="H83" s="777"/>
      <c r="I83" s="776"/>
      <c r="J83" s="776"/>
      <c r="K83" s="776"/>
      <c r="L83" s="776"/>
      <c r="M83" s="620"/>
      <c r="N83" s="776"/>
      <c r="O83" s="776"/>
      <c r="P83" s="777"/>
      <c r="Q83" s="776"/>
      <c r="R83" s="353" t="s">
        <v>544</v>
      </c>
      <c r="S83" s="770"/>
      <c r="T83" s="766"/>
      <c r="U83" s="763"/>
      <c r="V83" s="383"/>
      <c r="W83" s="383"/>
      <c r="X83" s="299"/>
      <c r="Y83" s="383"/>
      <c r="Z83" s="383"/>
      <c r="AA83" s="383"/>
      <c r="AB83" s="383"/>
      <c r="AC83" s="299"/>
      <c r="AD83" s="383"/>
      <c r="AE83" s="383"/>
      <c r="AF83" s="299"/>
      <c r="AG83" s="383"/>
      <c r="AJ83" s="385" t="s">
        <v>84</v>
      </c>
    </row>
    <row r="84" spans="1:36" ht="30" customHeight="1" x14ac:dyDescent="0.25">
      <c r="A84" s="752"/>
      <c r="B84" s="611"/>
      <c r="C84" s="611"/>
      <c r="D84" s="649"/>
      <c r="E84" s="775"/>
      <c r="F84" s="776"/>
      <c r="G84" s="776"/>
      <c r="H84" s="777"/>
      <c r="I84" s="776"/>
      <c r="J84" s="776"/>
      <c r="K84" s="776"/>
      <c r="L84" s="776"/>
      <c r="M84" s="620"/>
      <c r="N84" s="776"/>
      <c r="O84" s="776"/>
      <c r="P84" s="777"/>
      <c r="Q84" s="776"/>
      <c r="R84" s="353" t="s">
        <v>545</v>
      </c>
      <c r="S84" s="770"/>
      <c r="T84" s="766"/>
      <c r="U84" s="763"/>
      <c r="V84" s="383"/>
      <c r="W84" s="383"/>
      <c r="X84" s="299"/>
      <c r="Y84" s="383"/>
      <c r="Z84" s="383"/>
      <c r="AA84" s="383"/>
      <c r="AB84" s="383"/>
      <c r="AC84" s="299"/>
      <c r="AD84" s="383"/>
      <c r="AE84" s="383"/>
      <c r="AF84" s="299"/>
      <c r="AG84" s="383"/>
      <c r="AJ84" s="385" t="s">
        <v>84</v>
      </c>
    </row>
    <row r="85" spans="1:36" ht="39.75" customHeight="1" x14ac:dyDescent="0.25">
      <c r="A85" s="752"/>
      <c r="B85" s="611"/>
      <c r="C85" s="611"/>
      <c r="D85" s="649"/>
      <c r="E85" s="775"/>
      <c r="F85" s="776"/>
      <c r="G85" s="776"/>
      <c r="H85" s="777"/>
      <c r="I85" s="776"/>
      <c r="J85" s="776"/>
      <c r="K85" s="776"/>
      <c r="L85" s="776"/>
      <c r="M85" s="620"/>
      <c r="N85" s="776"/>
      <c r="O85" s="776"/>
      <c r="P85" s="777"/>
      <c r="Q85" s="776"/>
      <c r="R85" s="353" t="s">
        <v>546</v>
      </c>
      <c r="S85" s="770"/>
      <c r="T85" s="766"/>
      <c r="U85" s="763"/>
      <c r="V85" s="383"/>
      <c r="W85" s="383"/>
      <c r="X85" s="299"/>
      <c r="Y85" s="383"/>
      <c r="Z85" s="383"/>
      <c r="AA85" s="383"/>
      <c r="AB85" s="383"/>
      <c r="AC85" s="299"/>
      <c r="AD85" s="383"/>
      <c r="AE85" s="383"/>
      <c r="AF85" s="299"/>
      <c r="AG85" s="383"/>
      <c r="AJ85" s="385" t="s">
        <v>84</v>
      </c>
    </row>
    <row r="86" spans="1:36" ht="53.25" customHeight="1" x14ac:dyDescent="0.25">
      <c r="A86" s="752"/>
      <c r="B86" s="611"/>
      <c r="C86" s="611"/>
      <c r="D86" s="649"/>
      <c r="E86" s="775"/>
      <c r="F86" s="776"/>
      <c r="G86" s="776"/>
      <c r="H86" s="777"/>
      <c r="I86" s="776"/>
      <c r="J86" s="776"/>
      <c r="K86" s="776"/>
      <c r="L86" s="776"/>
      <c r="M86" s="620"/>
      <c r="N86" s="776"/>
      <c r="O86" s="776"/>
      <c r="P86" s="777"/>
      <c r="Q86" s="776"/>
      <c r="R86" s="353" t="s">
        <v>562</v>
      </c>
      <c r="S86" s="389" t="s">
        <v>1195</v>
      </c>
      <c r="T86" s="767"/>
      <c r="U86" s="764"/>
      <c r="V86" s="383"/>
      <c r="W86" s="383"/>
      <c r="X86" s="299"/>
      <c r="Y86" s="383"/>
      <c r="Z86" s="383"/>
      <c r="AA86" s="383"/>
      <c r="AB86" s="383"/>
      <c r="AC86" s="383"/>
      <c r="AD86" s="299"/>
      <c r="AE86" s="383"/>
      <c r="AF86" s="383"/>
      <c r="AG86" s="383"/>
      <c r="AJ86" s="385" t="s">
        <v>85</v>
      </c>
    </row>
    <row r="87" spans="1:36" ht="51.75" customHeight="1" x14ac:dyDescent="0.25">
      <c r="A87" s="752"/>
      <c r="B87" s="752" t="s">
        <v>547</v>
      </c>
      <c r="C87" s="611" t="s">
        <v>1130</v>
      </c>
      <c r="D87" s="754" t="s">
        <v>481</v>
      </c>
      <c r="E87" s="775">
        <v>8</v>
      </c>
      <c r="F87" s="751" t="s">
        <v>453</v>
      </c>
      <c r="G87" s="751" t="s">
        <v>453</v>
      </c>
      <c r="H87" s="756">
        <v>1</v>
      </c>
      <c r="I87" s="756">
        <v>3</v>
      </c>
      <c r="J87" s="751" t="s">
        <v>453</v>
      </c>
      <c r="K87" s="751" t="s">
        <v>453</v>
      </c>
      <c r="L87" s="751" t="s">
        <v>453</v>
      </c>
      <c r="M87" s="756">
        <v>1</v>
      </c>
      <c r="N87" s="756">
        <v>3</v>
      </c>
      <c r="O87" s="751" t="s">
        <v>453</v>
      </c>
      <c r="P87" s="751" t="s">
        <v>453</v>
      </c>
      <c r="Q87" s="751" t="s">
        <v>453</v>
      </c>
      <c r="R87" s="353" t="s">
        <v>548</v>
      </c>
      <c r="S87" s="389" t="s">
        <v>1131</v>
      </c>
      <c r="T87" s="765" t="s">
        <v>535</v>
      </c>
      <c r="U87" s="397">
        <v>1609423.3</v>
      </c>
      <c r="V87" s="296" t="s">
        <v>529</v>
      </c>
      <c r="W87" s="296" t="s">
        <v>529</v>
      </c>
      <c r="X87" s="296" t="s">
        <v>529</v>
      </c>
      <c r="Y87" s="293" t="s">
        <v>529</v>
      </c>
      <c r="Z87" s="296" t="s">
        <v>529</v>
      </c>
      <c r="AA87" s="296" t="s">
        <v>529</v>
      </c>
      <c r="AB87" s="296" t="s">
        <v>529</v>
      </c>
      <c r="AC87" s="296" t="s">
        <v>529</v>
      </c>
      <c r="AD87" s="293" t="s">
        <v>529</v>
      </c>
      <c r="AE87" s="296"/>
      <c r="AF87" s="296" t="s">
        <v>529</v>
      </c>
      <c r="AG87" s="296" t="s">
        <v>529</v>
      </c>
      <c r="AJ87" s="385" t="s">
        <v>84</v>
      </c>
    </row>
    <row r="88" spans="1:36" ht="42.75" customHeight="1" x14ac:dyDescent="0.25">
      <c r="A88" s="752"/>
      <c r="B88" s="752"/>
      <c r="C88" s="611"/>
      <c r="D88" s="754"/>
      <c r="E88" s="775"/>
      <c r="F88" s="751"/>
      <c r="G88" s="751"/>
      <c r="H88" s="756"/>
      <c r="I88" s="756"/>
      <c r="J88" s="751"/>
      <c r="K88" s="751"/>
      <c r="L88" s="751"/>
      <c r="M88" s="756"/>
      <c r="N88" s="756"/>
      <c r="O88" s="751"/>
      <c r="P88" s="751"/>
      <c r="Q88" s="751"/>
      <c r="R88" s="353" t="s">
        <v>549</v>
      </c>
      <c r="S88" s="246" t="s">
        <v>1132</v>
      </c>
      <c r="T88" s="766"/>
      <c r="U88" s="346"/>
      <c r="V88" s="296" t="s">
        <v>529</v>
      </c>
      <c r="W88" s="296" t="s">
        <v>529</v>
      </c>
      <c r="X88" s="296" t="s">
        <v>529</v>
      </c>
      <c r="Y88" s="293" t="s">
        <v>529</v>
      </c>
      <c r="Z88" s="296" t="s">
        <v>529</v>
      </c>
      <c r="AA88" s="296" t="s">
        <v>529</v>
      </c>
      <c r="AB88" s="296" t="s">
        <v>529</v>
      </c>
      <c r="AC88" s="296" t="s">
        <v>529</v>
      </c>
      <c r="AD88" s="293" t="s">
        <v>529</v>
      </c>
      <c r="AE88" s="296"/>
      <c r="AF88" s="296" t="s">
        <v>529</v>
      </c>
      <c r="AG88" s="296" t="s">
        <v>529</v>
      </c>
      <c r="AJ88" s="385" t="s">
        <v>84</v>
      </c>
    </row>
    <row r="89" spans="1:36" ht="30" x14ac:dyDescent="0.25">
      <c r="A89" s="752"/>
      <c r="B89" s="752"/>
      <c r="C89" s="611"/>
      <c r="D89" s="754"/>
      <c r="E89" s="775"/>
      <c r="F89" s="751"/>
      <c r="G89" s="751"/>
      <c r="H89" s="756"/>
      <c r="I89" s="756"/>
      <c r="J89" s="751"/>
      <c r="K89" s="751"/>
      <c r="L89" s="751"/>
      <c r="M89" s="756"/>
      <c r="N89" s="756"/>
      <c r="O89" s="751"/>
      <c r="P89" s="751"/>
      <c r="Q89" s="751"/>
      <c r="R89" s="353" t="s">
        <v>550</v>
      </c>
      <c r="S89" s="246" t="s">
        <v>1133</v>
      </c>
      <c r="T89" s="766"/>
      <c r="U89" s="346"/>
      <c r="V89" s="296" t="s">
        <v>529</v>
      </c>
      <c r="W89" s="296" t="s">
        <v>529</v>
      </c>
      <c r="X89" s="296" t="s">
        <v>529</v>
      </c>
      <c r="Y89" s="293" t="s">
        <v>529</v>
      </c>
      <c r="Z89" s="296" t="s">
        <v>529</v>
      </c>
      <c r="AA89" s="296" t="s">
        <v>529</v>
      </c>
      <c r="AB89" s="296" t="s">
        <v>529</v>
      </c>
      <c r="AC89" s="296" t="s">
        <v>529</v>
      </c>
      <c r="AD89" s="293" t="s">
        <v>529</v>
      </c>
      <c r="AE89" s="296"/>
      <c r="AF89" s="296" t="s">
        <v>529</v>
      </c>
      <c r="AG89" s="296" t="s">
        <v>529</v>
      </c>
      <c r="AJ89" s="385" t="s">
        <v>84</v>
      </c>
    </row>
    <row r="90" spans="1:36" ht="30" x14ac:dyDescent="0.25">
      <c r="A90" s="752"/>
      <c r="B90" s="752"/>
      <c r="C90" s="611"/>
      <c r="D90" s="754"/>
      <c r="E90" s="775"/>
      <c r="F90" s="751"/>
      <c r="G90" s="751"/>
      <c r="H90" s="756"/>
      <c r="I90" s="756"/>
      <c r="J90" s="751"/>
      <c r="K90" s="751"/>
      <c r="L90" s="751"/>
      <c r="M90" s="756"/>
      <c r="N90" s="756"/>
      <c r="O90" s="751"/>
      <c r="P90" s="751"/>
      <c r="Q90" s="751"/>
      <c r="R90" s="353" t="s">
        <v>551</v>
      </c>
      <c r="S90" s="246" t="s">
        <v>552</v>
      </c>
      <c r="T90" s="767"/>
      <c r="U90" s="397">
        <v>535000</v>
      </c>
      <c r="V90" s="296" t="s">
        <v>529</v>
      </c>
      <c r="W90" s="296" t="s">
        <v>529</v>
      </c>
      <c r="X90" s="293" t="s">
        <v>529</v>
      </c>
      <c r="Y90" s="399" t="s">
        <v>529</v>
      </c>
      <c r="Z90" s="296" t="s">
        <v>529</v>
      </c>
      <c r="AA90" s="296" t="s">
        <v>529</v>
      </c>
      <c r="AB90" s="296" t="s">
        <v>529</v>
      </c>
      <c r="AC90" s="293" t="s">
        <v>529</v>
      </c>
      <c r="AD90" s="296"/>
      <c r="AE90" s="296" t="s">
        <v>529</v>
      </c>
      <c r="AF90" s="296" t="s">
        <v>529</v>
      </c>
      <c r="AG90" s="296" t="s">
        <v>529</v>
      </c>
      <c r="AJ90" s="385" t="s">
        <v>84</v>
      </c>
    </row>
    <row r="91" spans="1:36" ht="45" x14ac:dyDescent="0.25">
      <c r="A91" s="752"/>
      <c r="B91" s="752" t="s">
        <v>553</v>
      </c>
      <c r="C91" s="753" t="s">
        <v>1134</v>
      </c>
      <c r="D91" s="754" t="s">
        <v>486</v>
      </c>
      <c r="E91" s="755">
        <v>12</v>
      </c>
      <c r="F91" s="756">
        <v>1</v>
      </c>
      <c r="G91" s="756">
        <v>1</v>
      </c>
      <c r="H91" s="756">
        <v>1</v>
      </c>
      <c r="I91" s="756">
        <v>1</v>
      </c>
      <c r="J91" s="756">
        <v>1</v>
      </c>
      <c r="K91" s="756">
        <v>1</v>
      </c>
      <c r="L91" s="756">
        <v>1</v>
      </c>
      <c r="M91" s="756">
        <v>1</v>
      </c>
      <c r="N91" s="756">
        <v>1</v>
      </c>
      <c r="O91" s="756">
        <v>1</v>
      </c>
      <c r="P91" s="756">
        <v>1</v>
      </c>
      <c r="Q91" s="756">
        <v>1</v>
      </c>
      <c r="R91" s="353" t="s">
        <v>554</v>
      </c>
      <c r="S91" s="770" t="s">
        <v>555</v>
      </c>
      <c r="T91" s="765" t="s">
        <v>509</v>
      </c>
      <c r="U91" s="768"/>
      <c r="V91" s="735" t="s">
        <v>529</v>
      </c>
      <c r="W91" s="735" t="s">
        <v>529</v>
      </c>
      <c r="X91" s="735" t="s">
        <v>529</v>
      </c>
      <c r="Y91" s="735" t="s">
        <v>529</v>
      </c>
      <c r="Z91" s="735" t="s">
        <v>529</v>
      </c>
      <c r="AA91" s="735" t="s">
        <v>529</v>
      </c>
      <c r="AB91" s="735" t="s">
        <v>529</v>
      </c>
      <c r="AC91" s="735" t="s">
        <v>529</v>
      </c>
      <c r="AD91" s="735" t="s">
        <v>529</v>
      </c>
      <c r="AE91" s="735" t="s">
        <v>529</v>
      </c>
      <c r="AF91" s="735" t="s">
        <v>529</v>
      </c>
      <c r="AG91" s="735" t="s">
        <v>529</v>
      </c>
      <c r="AJ91" s="385" t="s">
        <v>84</v>
      </c>
    </row>
    <row r="92" spans="1:36" ht="45" x14ac:dyDescent="0.25">
      <c r="A92" s="752"/>
      <c r="B92" s="752"/>
      <c r="C92" s="753"/>
      <c r="D92" s="754"/>
      <c r="E92" s="755"/>
      <c r="F92" s="756"/>
      <c r="G92" s="756"/>
      <c r="H92" s="756"/>
      <c r="I92" s="756"/>
      <c r="J92" s="756"/>
      <c r="K92" s="756"/>
      <c r="L92" s="756"/>
      <c r="M92" s="756"/>
      <c r="N92" s="756"/>
      <c r="O92" s="756"/>
      <c r="P92" s="756"/>
      <c r="Q92" s="756"/>
      <c r="R92" s="353" t="s">
        <v>1255</v>
      </c>
      <c r="S92" s="770"/>
      <c r="T92" s="766"/>
      <c r="U92" s="769"/>
      <c r="V92" s="735"/>
      <c r="W92" s="735"/>
      <c r="X92" s="735"/>
      <c r="Y92" s="735"/>
      <c r="Z92" s="735"/>
      <c r="AA92" s="735"/>
      <c r="AB92" s="735"/>
      <c r="AC92" s="735"/>
      <c r="AD92" s="735"/>
      <c r="AE92" s="735"/>
      <c r="AF92" s="735"/>
      <c r="AG92" s="735"/>
      <c r="AJ92" s="385" t="s">
        <v>84</v>
      </c>
    </row>
    <row r="93" spans="1:36" ht="90.75" customHeight="1" x14ac:dyDescent="0.25">
      <c r="A93" s="752"/>
      <c r="B93" s="419" t="s">
        <v>556</v>
      </c>
      <c r="C93" s="419" t="s">
        <v>1135</v>
      </c>
      <c r="D93" s="420" t="s">
        <v>486</v>
      </c>
      <c r="E93" s="430">
        <v>252</v>
      </c>
      <c r="F93" s="248">
        <v>21</v>
      </c>
      <c r="G93" s="248">
        <v>21</v>
      </c>
      <c r="H93" s="248">
        <v>21</v>
      </c>
      <c r="I93" s="248">
        <v>21</v>
      </c>
      <c r="J93" s="248">
        <v>21</v>
      </c>
      <c r="K93" s="248">
        <v>21</v>
      </c>
      <c r="L93" s="248">
        <v>21</v>
      </c>
      <c r="M93" s="248">
        <v>21</v>
      </c>
      <c r="N93" s="248">
        <v>21</v>
      </c>
      <c r="O93" s="248">
        <v>21</v>
      </c>
      <c r="P93" s="248">
        <v>21</v>
      </c>
      <c r="Q93" s="248">
        <v>21</v>
      </c>
      <c r="R93" s="353" t="s">
        <v>1066</v>
      </c>
      <c r="S93" s="389" t="s">
        <v>557</v>
      </c>
      <c r="T93" s="767"/>
      <c r="U93" s="224"/>
      <c r="V93" s="293" t="s">
        <v>529</v>
      </c>
      <c r="W93" s="293" t="s">
        <v>529</v>
      </c>
      <c r="X93" s="293" t="s">
        <v>529</v>
      </c>
      <c r="Y93" s="293" t="s">
        <v>529</v>
      </c>
      <c r="Z93" s="293" t="s">
        <v>529</v>
      </c>
      <c r="AA93" s="293" t="s">
        <v>529</v>
      </c>
      <c r="AB93" s="293" t="s">
        <v>529</v>
      </c>
      <c r="AC93" s="293" t="s">
        <v>529</v>
      </c>
      <c r="AD93" s="293" t="s">
        <v>529</v>
      </c>
      <c r="AE93" s="293" t="s">
        <v>529</v>
      </c>
      <c r="AF93" s="293" t="s">
        <v>529</v>
      </c>
      <c r="AG93" s="293" t="s">
        <v>529</v>
      </c>
      <c r="AJ93" s="385" t="s">
        <v>84</v>
      </c>
    </row>
    <row r="94" spans="1:36" ht="18.75" customHeight="1" x14ac:dyDescent="0.25">
      <c r="A94" s="546" t="s">
        <v>447</v>
      </c>
      <c r="B94" s="546"/>
      <c r="C94" s="546"/>
      <c r="D94" s="546"/>
      <c r="E94" s="546"/>
      <c r="F94" s="546"/>
      <c r="G94" s="546"/>
      <c r="H94" s="546"/>
      <c r="I94" s="546"/>
      <c r="J94" s="546"/>
      <c r="K94" s="546"/>
      <c r="L94" s="546"/>
      <c r="M94" s="546"/>
      <c r="N94" s="546"/>
      <c r="O94" s="546"/>
      <c r="P94" s="546"/>
      <c r="Q94" s="546"/>
      <c r="R94" s="546"/>
      <c r="S94" s="546"/>
      <c r="T94" s="546"/>
      <c r="U94" s="546"/>
      <c r="V94" s="546"/>
      <c r="W94" s="546"/>
      <c r="X94" s="546"/>
      <c r="Y94" s="546"/>
      <c r="Z94" s="546"/>
      <c r="AA94" s="546"/>
      <c r="AB94" s="546"/>
      <c r="AC94" s="546"/>
      <c r="AD94" s="546"/>
      <c r="AE94" s="546"/>
      <c r="AF94" s="546"/>
      <c r="AG94" s="546"/>
      <c r="AH94" s="546"/>
      <c r="AI94" s="546"/>
      <c r="AJ94" s="546"/>
    </row>
    <row r="95" spans="1:36" x14ac:dyDescent="0.25">
      <c r="A95" s="546" t="s">
        <v>1082</v>
      </c>
      <c r="B95" s="546"/>
      <c r="C95" s="546"/>
      <c r="D95" s="546"/>
      <c r="E95" s="546"/>
      <c r="F95" s="546"/>
      <c r="G95" s="546"/>
      <c r="H95" s="546"/>
      <c r="I95" s="546"/>
      <c r="J95" s="546"/>
      <c r="K95" s="546"/>
      <c r="L95" s="546"/>
      <c r="M95" s="546"/>
      <c r="N95" s="546"/>
      <c r="O95" s="546"/>
      <c r="P95" s="546"/>
      <c r="Q95" s="546"/>
      <c r="R95" s="546"/>
      <c r="S95" s="546"/>
      <c r="T95" s="546"/>
      <c r="U95" s="546"/>
      <c r="V95" s="546"/>
      <c r="W95" s="546"/>
      <c r="X95" s="546"/>
      <c r="Y95" s="546"/>
      <c r="Z95" s="546"/>
      <c r="AA95" s="546"/>
      <c r="AB95" s="546"/>
      <c r="AC95" s="546"/>
      <c r="AD95" s="546"/>
      <c r="AE95" s="546"/>
      <c r="AF95" s="546"/>
      <c r="AG95" s="546"/>
      <c r="AH95" s="546"/>
      <c r="AI95" s="546"/>
      <c r="AJ95" s="546"/>
    </row>
    <row r="96" spans="1:36" x14ac:dyDescent="0.25">
      <c r="A96" s="546" t="s">
        <v>1226</v>
      </c>
      <c r="B96" s="546"/>
      <c r="C96" s="546"/>
      <c r="D96" s="546"/>
      <c r="E96" s="546"/>
      <c r="F96" s="546"/>
      <c r="G96" s="546"/>
      <c r="H96" s="546"/>
      <c r="I96" s="546"/>
      <c r="J96" s="546"/>
      <c r="K96" s="546"/>
      <c r="L96" s="546"/>
      <c r="M96" s="546"/>
      <c r="N96" s="546"/>
      <c r="O96" s="546"/>
      <c r="P96" s="546"/>
      <c r="Q96" s="546"/>
      <c r="R96" s="546"/>
      <c r="S96" s="546"/>
      <c r="T96" s="546"/>
      <c r="U96" s="546"/>
      <c r="V96" s="546"/>
      <c r="W96" s="546"/>
      <c r="X96" s="546"/>
      <c r="Y96" s="546"/>
      <c r="Z96" s="546"/>
      <c r="AA96" s="546"/>
      <c r="AB96" s="546"/>
      <c r="AC96" s="546"/>
      <c r="AD96" s="546"/>
      <c r="AE96" s="546"/>
      <c r="AF96" s="546"/>
      <c r="AG96" s="546"/>
      <c r="AH96" s="546"/>
      <c r="AI96" s="546"/>
      <c r="AJ96" s="546"/>
    </row>
    <row r="97" spans="1:36" ht="45" x14ac:dyDescent="0.25">
      <c r="A97" s="885" t="s">
        <v>1188</v>
      </c>
      <c r="B97" s="757" t="s">
        <v>1189</v>
      </c>
      <c r="C97" s="965" t="s">
        <v>1351</v>
      </c>
      <c r="D97" s="715" t="s">
        <v>564</v>
      </c>
      <c r="E97" s="966" t="s">
        <v>500</v>
      </c>
      <c r="F97" s="967" t="s">
        <v>453</v>
      </c>
      <c r="G97" s="967" t="s">
        <v>453</v>
      </c>
      <c r="H97" s="967" t="s">
        <v>453</v>
      </c>
      <c r="I97" s="598">
        <v>1</v>
      </c>
      <c r="J97" s="967" t="s">
        <v>453</v>
      </c>
      <c r="K97" s="967" t="s">
        <v>453</v>
      </c>
      <c r="L97" s="967" t="s">
        <v>453</v>
      </c>
      <c r="M97" s="967" t="s">
        <v>453</v>
      </c>
      <c r="N97" s="598">
        <v>1</v>
      </c>
      <c r="O97" s="967" t="s">
        <v>453</v>
      </c>
      <c r="P97" s="967" t="s">
        <v>453</v>
      </c>
      <c r="Q97" s="967" t="s">
        <v>453</v>
      </c>
      <c r="R97" s="353" t="s">
        <v>565</v>
      </c>
      <c r="S97" s="750" t="s">
        <v>606</v>
      </c>
      <c r="T97" s="547" t="s">
        <v>569</v>
      </c>
      <c r="U97" s="382"/>
      <c r="V97" s="232"/>
      <c r="W97" s="232"/>
      <c r="X97" s="366"/>
      <c r="Y97" s="366"/>
      <c r="Z97" s="232"/>
      <c r="AA97" s="232"/>
      <c r="AB97" s="232"/>
      <c r="AC97" s="366"/>
      <c r="AD97" s="366"/>
      <c r="AE97" s="366"/>
      <c r="AF97" s="366"/>
      <c r="AG97" s="232"/>
      <c r="AH97" s="279"/>
      <c r="AI97" s="279"/>
      <c r="AJ97" s="385" t="s">
        <v>85</v>
      </c>
    </row>
    <row r="98" spans="1:36" ht="45" x14ac:dyDescent="0.25">
      <c r="A98" s="885"/>
      <c r="B98" s="757"/>
      <c r="C98" s="965"/>
      <c r="D98" s="715"/>
      <c r="E98" s="966"/>
      <c r="F98" s="967"/>
      <c r="G98" s="967"/>
      <c r="H98" s="967"/>
      <c r="I98" s="598"/>
      <c r="J98" s="967"/>
      <c r="K98" s="967"/>
      <c r="L98" s="967"/>
      <c r="M98" s="967"/>
      <c r="N98" s="598"/>
      <c r="O98" s="967"/>
      <c r="P98" s="967"/>
      <c r="Q98" s="967"/>
      <c r="R98" s="353" t="s">
        <v>566</v>
      </c>
      <c r="S98" s="750"/>
      <c r="T98" s="547"/>
      <c r="U98" s="397">
        <v>132000</v>
      </c>
      <c r="V98" s="366"/>
      <c r="W98" s="366"/>
      <c r="X98" s="232"/>
      <c r="Y98" s="232"/>
      <c r="Z98" s="366"/>
      <c r="AA98" s="366"/>
      <c r="AB98" s="366"/>
      <c r="AC98" s="232"/>
      <c r="AD98" s="232"/>
      <c r="AE98" s="366"/>
      <c r="AF98" s="366"/>
      <c r="AG98" s="366"/>
      <c r="AH98" s="279"/>
      <c r="AI98" s="279"/>
      <c r="AJ98" s="385" t="s">
        <v>84</v>
      </c>
    </row>
    <row r="99" spans="1:36" ht="45" x14ac:dyDescent="0.25">
      <c r="A99" s="885"/>
      <c r="B99" s="757"/>
      <c r="C99" s="965"/>
      <c r="D99" s="715"/>
      <c r="E99" s="966"/>
      <c r="F99" s="967"/>
      <c r="G99" s="967"/>
      <c r="H99" s="967"/>
      <c r="I99" s="598"/>
      <c r="J99" s="967"/>
      <c r="K99" s="967"/>
      <c r="L99" s="967"/>
      <c r="M99" s="967"/>
      <c r="N99" s="598"/>
      <c r="O99" s="967"/>
      <c r="P99" s="967"/>
      <c r="Q99" s="967"/>
      <c r="R99" s="353" t="s">
        <v>1269</v>
      </c>
      <c r="S99" s="750"/>
      <c r="T99" s="547"/>
      <c r="U99" s="382"/>
      <c r="V99" s="366"/>
      <c r="W99" s="366"/>
      <c r="X99" s="366"/>
      <c r="Y99" s="366"/>
      <c r="Z99" s="232"/>
      <c r="AA99" s="366"/>
      <c r="AB99" s="366"/>
      <c r="AC99" s="366"/>
      <c r="AD99" s="366"/>
      <c r="AE99" s="232"/>
      <c r="AF99" s="366"/>
      <c r="AG99" s="366"/>
      <c r="AH99" s="279"/>
      <c r="AI99" s="279"/>
      <c r="AJ99" s="385" t="s">
        <v>85</v>
      </c>
    </row>
    <row r="100" spans="1:36" ht="60" x14ac:dyDescent="0.25">
      <c r="A100" s="885"/>
      <c r="B100" s="757"/>
      <c r="C100" s="965"/>
      <c r="D100" s="715"/>
      <c r="E100" s="966"/>
      <c r="F100" s="967"/>
      <c r="G100" s="967"/>
      <c r="H100" s="967"/>
      <c r="I100" s="598"/>
      <c r="J100" s="967"/>
      <c r="K100" s="967"/>
      <c r="L100" s="967"/>
      <c r="M100" s="967"/>
      <c r="N100" s="598"/>
      <c r="O100" s="967"/>
      <c r="P100" s="967"/>
      <c r="Q100" s="967"/>
      <c r="R100" s="353" t="s">
        <v>567</v>
      </c>
      <c r="S100" s="750"/>
      <c r="T100" s="547"/>
      <c r="U100" s="382"/>
      <c r="V100" s="366"/>
      <c r="W100" s="366"/>
      <c r="X100" s="366"/>
      <c r="Y100" s="232"/>
      <c r="Z100" s="366"/>
      <c r="AA100" s="366"/>
      <c r="AB100" s="366"/>
      <c r="AC100" s="366"/>
      <c r="AD100" s="232"/>
      <c r="AE100" s="366"/>
      <c r="AF100" s="366"/>
      <c r="AG100" s="366"/>
      <c r="AH100" s="279"/>
      <c r="AI100" s="279"/>
      <c r="AJ100" s="385" t="s">
        <v>84</v>
      </c>
    </row>
    <row r="101" spans="1:36" ht="30" x14ac:dyDescent="0.25">
      <c r="A101" s="885"/>
      <c r="B101" s="757"/>
      <c r="C101" s="965"/>
      <c r="D101" s="715"/>
      <c r="E101" s="966"/>
      <c r="F101" s="967"/>
      <c r="G101" s="967"/>
      <c r="H101" s="967"/>
      <c r="I101" s="598"/>
      <c r="J101" s="967"/>
      <c r="K101" s="967"/>
      <c r="L101" s="967"/>
      <c r="M101" s="967"/>
      <c r="N101" s="598"/>
      <c r="O101" s="967"/>
      <c r="P101" s="967"/>
      <c r="Q101" s="967"/>
      <c r="R101" s="353" t="s">
        <v>568</v>
      </c>
      <c r="S101" s="750"/>
      <c r="T101" s="547"/>
      <c r="U101" s="382"/>
      <c r="V101" s="431"/>
      <c r="W101" s="431"/>
      <c r="X101" s="431"/>
      <c r="Y101" s="432"/>
      <c r="Z101" s="232"/>
      <c r="AA101" s="432"/>
      <c r="AB101" s="432"/>
      <c r="AC101" s="432"/>
      <c r="AD101" s="432"/>
      <c r="AE101" s="432"/>
      <c r="AF101" s="432"/>
      <c r="AG101" s="431"/>
      <c r="AH101" s="279"/>
      <c r="AI101" s="279"/>
      <c r="AJ101" s="385" t="s">
        <v>84</v>
      </c>
    </row>
    <row r="102" spans="1:36" ht="19.5" customHeight="1" x14ac:dyDescent="0.25">
      <c r="A102" s="546" t="s">
        <v>536</v>
      </c>
      <c r="B102" s="546"/>
      <c r="C102" s="546"/>
      <c r="D102" s="546"/>
      <c r="E102" s="546"/>
      <c r="F102" s="546"/>
      <c r="G102" s="546"/>
      <c r="H102" s="546"/>
      <c r="I102" s="546"/>
      <c r="J102" s="546"/>
      <c r="K102" s="546"/>
      <c r="L102" s="546"/>
      <c r="M102" s="546"/>
      <c r="N102" s="546"/>
      <c r="O102" s="546"/>
      <c r="P102" s="546"/>
      <c r="Q102" s="546"/>
      <c r="R102" s="546"/>
      <c r="S102" s="546"/>
      <c r="T102" s="546"/>
      <c r="U102" s="546"/>
      <c r="V102" s="546"/>
      <c r="W102" s="546"/>
      <c r="X102" s="546"/>
      <c r="Y102" s="546"/>
      <c r="Z102" s="546"/>
      <c r="AA102" s="546"/>
      <c r="AB102" s="546"/>
      <c r="AC102" s="546"/>
      <c r="AD102" s="546"/>
      <c r="AE102" s="546"/>
      <c r="AF102" s="546"/>
      <c r="AG102" s="546"/>
      <c r="AH102" s="546"/>
      <c r="AI102" s="546"/>
      <c r="AJ102" s="546"/>
    </row>
    <row r="103" spans="1:36" ht="20.25" customHeight="1" x14ac:dyDescent="0.25">
      <c r="A103" s="546" t="s">
        <v>537</v>
      </c>
      <c r="B103" s="546"/>
      <c r="C103" s="546"/>
      <c r="D103" s="546"/>
      <c r="E103" s="546"/>
      <c r="F103" s="546"/>
      <c r="G103" s="546"/>
      <c r="H103" s="546"/>
      <c r="I103" s="546"/>
      <c r="J103" s="546"/>
      <c r="K103" s="546"/>
      <c r="L103" s="546"/>
      <c r="M103" s="546"/>
      <c r="N103" s="546"/>
      <c r="O103" s="546"/>
      <c r="P103" s="546"/>
      <c r="Q103" s="546"/>
      <c r="R103" s="546"/>
      <c r="S103" s="546"/>
      <c r="T103" s="546"/>
      <c r="U103" s="546"/>
      <c r="V103" s="546"/>
      <c r="W103" s="546"/>
      <c r="X103" s="546"/>
      <c r="Y103" s="546"/>
      <c r="Z103" s="546"/>
      <c r="AA103" s="546"/>
      <c r="AB103" s="546"/>
      <c r="AC103" s="546"/>
      <c r="AD103" s="546"/>
      <c r="AE103" s="546"/>
      <c r="AF103" s="546"/>
      <c r="AG103" s="546"/>
      <c r="AH103" s="546"/>
      <c r="AI103" s="546"/>
      <c r="AJ103" s="546"/>
    </row>
    <row r="104" spans="1:36" ht="15.75" thickBot="1" x14ac:dyDescent="0.3">
      <c r="A104" s="546" t="s">
        <v>563</v>
      </c>
      <c r="B104" s="546"/>
      <c r="C104" s="546"/>
      <c r="D104" s="546"/>
      <c r="E104" s="546"/>
      <c r="F104" s="546"/>
      <c r="G104" s="546"/>
      <c r="H104" s="546"/>
      <c r="I104" s="546"/>
      <c r="J104" s="546"/>
      <c r="K104" s="546"/>
      <c r="L104" s="546"/>
      <c r="M104" s="546"/>
      <c r="N104" s="546"/>
      <c r="O104" s="546"/>
      <c r="P104" s="546"/>
      <c r="Q104" s="546"/>
      <c r="R104" s="546"/>
      <c r="S104" s="546"/>
      <c r="T104" s="546"/>
      <c r="U104" s="546"/>
      <c r="V104" s="546"/>
      <c r="W104" s="546"/>
      <c r="X104" s="546"/>
      <c r="Y104" s="546"/>
      <c r="Z104" s="546"/>
      <c r="AA104" s="546"/>
      <c r="AB104" s="546"/>
      <c r="AC104" s="546"/>
      <c r="AD104" s="546"/>
      <c r="AE104" s="546"/>
      <c r="AF104" s="546"/>
      <c r="AG104" s="546"/>
      <c r="AH104" s="546"/>
      <c r="AI104" s="546"/>
      <c r="AJ104" s="546"/>
    </row>
    <row r="105" spans="1:36" ht="54.75" customHeight="1" thickBot="1" x14ac:dyDescent="0.3">
      <c r="A105" s="757" t="s">
        <v>570</v>
      </c>
      <c r="B105" s="757" t="s">
        <v>571</v>
      </c>
      <c r="C105" s="758" t="s">
        <v>1190</v>
      </c>
      <c r="D105" s="715" t="s">
        <v>452</v>
      </c>
      <c r="E105" s="759">
        <v>2</v>
      </c>
      <c r="F105" s="585" t="s">
        <v>453</v>
      </c>
      <c r="G105" s="739">
        <v>1</v>
      </c>
      <c r="H105" s="585" t="s">
        <v>453</v>
      </c>
      <c r="I105" s="585" t="s">
        <v>453</v>
      </c>
      <c r="J105" s="585" t="s">
        <v>453</v>
      </c>
      <c r="K105" s="585" t="s">
        <v>453</v>
      </c>
      <c r="L105" s="585" t="s">
        <v>453</v>
      </c>
      <c r="M105" s="739">
        <v>1</v>
      </c>
      <c r="N105" s="585" t="s">
        <v>453</v>
      </c>
      <c r="O105" s="740" t="s">
        <v>453</v>
      </c>
      <c r="P105" s="740" t="s">
        <v>453</v>
      </c>
      <c r="Q105" s="740" t="s">
        <v>453</v>
      </c>
      <c r="R105" s="433" t="s">
        <v>572</v>
      </c>
      <c r="S105" s="750" t="s">
        <v>573</v>
      </c>
      <c r="T105" s="720" t="s">
        <v>569</v>
      </c>
      <c r="U105" s="397">
        <v>330950</v>
      </c>
      <c r="V105" s="434"/>
      <c r="W105" s="434"/>
      <c r="X105" s="434"/>
      <c r="Y105" s="434"/>
      <c r="Z105" s="435"/>
      <c r="AA105" s="434"/>
      <c r="AB105" s="434"/>
      <c r="AC105" s="434"/>
      <c r="AD105" s="434"/>
      <c r="AE105" s="434"/>
      <c r="AF105" s="434"/>
      <c r="AG105" s="435"/>
      <c r="AH105" s="279"/>
      <c r="AI105" s="279"/>
      <c r="AJ105" s="385" t="s">
        <v>85</v>
      </c>
    </row>
    <row r="106" spans="1:36" ht="47.25" x14ac:dyDescent="0.25">
      <c r="A106" s="757"/>
      <c r="B106" s="757"/>
      <c r="C106" s="758"/>
      <c r="D106" s="715"/>
      <c r="E106" s="759"/>
      <c r="F106" s="585"/>
      <c r="G106" s="739"/>
      <c r="H106" s="585"/>
      <c r="I106" s="585"/>
      <c r="J106" s="585"/>
      <c r="K106" s="585"/>
      <c r="L106" s="585"/>
      <c r="M106" s="739"/>
      <c r="N106" s="585"/>
      <c r="O106" s="740"/>
      <c r="P106" s="740"/>
      <c r="Q106" s="740"/>
      <c r="R106" s="436" t="s">
        <v>1236</v>
      </c>
      <c r="S106" s="750"/>
      <c r="T106" s="720"/>
      <c r="U106" s="345"/>
      <c r="V106" s="435"/>
      <c r="W106" s="435"/>
      <c r="X106" s="437"/>
      <c r="Y106" s="438"/>
      <c r="Z106" s="438"/>
      <c r="AA106" s="438"/>
      <c r="AB106" s="435"/>
      <c r="AC106" s="435"/>
      <c r="AD106" s="437"/>
      <c r="AE106" s="438"/>
      <c r="AF106" s="438"/>
      <c r="AG106" s="438"/>
      <c r="AH106" s="279"/>
      <c r="AI106" s="279"/>
      <c r="AJ106" s="385" t="s">
        <v>85</v>
      </c>
    </row>
    <row r="107" spans="1:36" ht="47.25" x14ac:dyDescent="0.25">
      <c r="A107" s="757"/>
      <c r="B107" s="757"/>
      <c r="C107" s="758"/>
      <c r="D107" s="715"/>
      <c r="E107" s="759"/>
      <c r="F107" s="585"/>
      <c r="G107" s="739"/>
      <c r="H107" s="585"/>
      <c r="I107" s="585"/>
      <c r="J107" s="585"/>
      <c r="K107" s="585"/>
      <c r="L107" s="585"/>
      <c r="M107" s="739"/>
      <c r="N107" s="585"/>
      <c r="O107" s="740"/>
      <c r="P107" s="740"/>
      <c r="Q107" s="740"/>
      <c r="R107" s="439" t="s">
        <v>574</v>
      </c>
      <c r="S107" s="750"/>
      <c r="T107" s="720"/>
      <c r="U107" s="345"/>
      <c r="V107" s="357"/>
      <c r="W107" s="357"/>
      <c r="X107" s="440"/>
      <c r="Y107" s="227"/>
      <c r="Z107" s="227"/>
      <c r="AA107" s="227"/>
      <c r="AB107" s="357"/>
      <c r="AC107" s="357"/>
      <c r="AD107" s="440"/>
      <c r="AE107" s="227"/>
      <c r="AF107" s="227"/>
      <c r="AG107" s="227"/>
      <c r="AH107" s="279"/>
      <c r="AI107" s="279"/>
      <c r="AJ107" s="385" t="s">
        <v>85</v>
      </c>
    </row>
    <row r="108" spans="1:36" ht="94.5" x14ac:dyDescent="0.25">
      <c r="A108" s="757"/>
      <c r="B108" s="757"/>
      <c r="C108" s="758"/>
      <c r="D108" s="715"/>
      <c r="E108" s="759"/>
      <c r="F108" s="585"/>
      <c r="G108" s="739"/>
      <c r="H108" s="585"/>
      <c r="I108" s="585"/>
      <c r="J108" s="585"/>
      <c r="K108" s="585"/>
      <c r="L108" s="585"/>
      <c r="M108" s="739"/>
      <c r="N108" s="585"/>
      <c r="O108" s="740"/>
      <c r="P108" s="740"/>
      <c r="Q108" s="740"/>
      <c r="R108" s="439" t="s">
        <v>1306</v>
      </c>
      <c r="S108" s="750"/>
      <c r="T108" s="720"/>
      <c r="U108" s="345"/>
      <c r="V108" s="440"/>
      <c r="W108" s="357"/>
      <c r="X108" s="440"/>
      <c r="Y108" s="227"/>
      <c r="Z108" s="227"/>
      <c r="AA108" s="227"/>
      <c r="AB108" s="440"/>
      <c r="AC108" s="357"/>
      <c r="AD108" s="440"/>
      <c r="AE108" s="227"/>
      <c r="AF108" s="227"/>
      <c r="AG108" s="227"/>
      <c r="AH108" s="279"/>
      <c r="AI108" s="279"/>
      <c r="AJ108" s="385" t="s">
        <v>84</v>
      </c>
    </row>
    <row r="109" spans="1:36" ht="31.5" x14ac:dyDescent="0.25">
      <c r="A109" s="757"/>
      <c r="B109" s="757"/>
      <c r="C109" s="758"/>
      <c r="D109" s="715"/>
      <c r="E109" s="759"/>
      <c r="F109" s="585"/>
      <c r="G109" s="739"/>
      <c r="H109" s="585"/>
      <c r="I109" s="585"/>
      <c r="J109" s="585"/>
      <c r="K109" s="585"/>
      <c r="L109" s="585"/>
      <c r="M109" s="739"/>
      <c r="N109" s="585"/>
      <c r="O109" s="740"/>
      <c r="P109" s="740"/>
      <c r="Q109" s="740"/>
      <c r="R109" s="441" t="s">
        <v>575</v>
      </c>
      <c r="S109" s="750"/>
      <c r="T109" s="720"/>
      <c r="U109" s="345"/>
      <c r="V109" s="440"/>
      <c r="W109" s="357"/>
      <c r="X109" s="440"/>
      <c r="Y109" s="227"/>
      <c r="Z109" s="227"/>
      <c r="AA109" s="227"/>
      <c r="AB109" s="440"/>
      <c r="AC109" s="357"/>
      <c r="AD109" s="440"/>
      <c r="AE109" s="227"/>
      <c r="AF109" s="227"/>
      <c r="AG109" s="227"/>
      <c r="AH109" s="279"/>
      <c r="AI109" s="279"/>
      <c r="AJ109" s="385" t="s">
        <v>85</v>
      </c>
    </row>
    <row r="110" spans="1:36" ht="31.5" x14ac:dyDescent="0.25">
      <c r="A110" s="757"/>
      <c r="B110" s="757"/>
      <c r="C110" s="758"/>
      <c r="D110" s="715"/>
      <c r="E110" s="759"/>
      <c r="F110" s="585"/>
      <c r="G110" s="739"/>
      <c r="H110" s="585"/>
      <c r="I110" s="585"/>
      <c r="J110" s="585"/>
      <c r="K110" s="585"/>
      <c r="L110" s="585"/>
      <c r="M110" s="739"/>
      <c r="N110" s="585"/>
      <c r="O110" s="740"/>
      <c r="P110" s="740"/>
      <c r="Q110" s="740"/>
      <c r="R110" s="441" t="s">
        <v>576</v>
      </c>
      <c r="S110" s="750"/>
      <c r="T110" s="720"/>
      <c r="U110" s="345"/>
      <c r="V110" s="440"/>
      <c r="W110" s="357"/>
      <c r="X110" s="440"/>
      <c r="Y110" s="227"/>
      <c r="Z110" s="227"/>
      <c r="AA110" s="227"/>
      <c r="AB110" s="440"/>
      <c r="AC110" s="357"/>
      <c r="AD110" s="440"/>
      <c r="AE110" s="227"/>
      <c r="AF110" s="227"/>
      <c r="AG110" s="227"/>
      <c r="AH110" s="279"/>
      <c r="AI110" s="279"/>
      <c r="AJ110" s="385" t="s">
        <v>85</v>
      </c>
    </row>
    <row r="111" spans="1:36" ht="41.25" customHeight="1" thickBot="1" x14ac:dyDescent="0.3">
      <c r="A111" s="757"/>
      <c r="B111" s="757"/>
      <c r="C111" s="758"/>
      <c r="D111" s="715"/>
      <c r="E111" s="759"/>
      <c r="F111" s="585"/>
      <c r="G111" s="739"/>
      <c r="H111" s="585"/>
      <c r="I111" s="585"/>
      <c r="J111" s="585"/>
      <c r="K111" s="585"/>
      <c r="L111" s="585"/>
      <c r="M111" s="739"/>
      <c r="N111" s="585"/>
      <c r="O111" s="740"/>
      <c r="P111" s="740"/>
      <c r="Q111" s="740"/>
      <c r="R111" s="442" t="s">
        <v>577</v>
      </c>
      <c r="S111" s="750"/>
      <c r="T111" s="720"/>
      <c r="U111" s="397">
        <v>338833</v>
      </c>
      <c r="V111" s="443"/>
      <c r="W111" s="444"/>
      <c r="X111" s="443"/>
      <c r="Y111" s="445"/>
      <c r="Z111" s="445"/>
      <c r="AA111" s="445"/>
      <c r="AB111" s="443"/>
      <c r="AC111" s="444"/>
      <c r="AD111" s="443"/>
      <c r="AE111" s="445"/>
      <c r="AF111" s="445"/>
      <c r="AG111" s="445"/>
      <c r="AH111" s="279"/>
      <c r="AI111" s="279"/>
      <c r="AJ111" s="385" t="s">
        <v>84</v>
      </c>
    </row>
    <row r="112" spans="1:36" ht="78.75" customHeight="1" x14ac:dyDescent="0.25">
      <c r="A112" s="760" t="s">
        <v>578</v>
      </c>
      <c r="B112" s="757" t="s">
        <v>579</v>
      </c>
      <c r="C112" s="758" t="s">
        <v>1191</v>
      </c>
      <c r="D112" s="771" t="s">
        <v>580</v>
      </c>
      <c r="E112" s="759">
        <v>32</v>
      </c>
      <c r="F112" s="585" t="s">
        <v>453</v>
      </c>
      <c r="G112" s="739">
        <v>1</v>
      </c>
      <c r="H112" s="739">
        <v>5</v>
      </c>
      <c r="I112" s="739">
        <v>5</v>
      </c>
      <c r="J112" s="739">
        <v>3</v>
      </c>
      <c r="K112" s="739">
        <v>1</v>
      </c>
      <c r="L112" s="739">
        <v>2</v>
      </c>
      <c r="M112" s="739">
        <v>4</v>
      </c>
      <c r="N112" s="739">
        <v>4</v>
      </c>
      <c r="O112" s="739">
        <v>5</v>
      </c>
      <c r="P112" s="739">
        <v>1</v>
      </c>
      <c r="Q112" s="739">
        <v>1</v>
      </c>
      <c r="R112" s="446" t="s">
        <v>581</v>
      </c>
      <c r="S112" s="446" t="s">
        <v>582</v>
      </c>
      <c r="T112" s="720" t="s">
        <v>569</v>
      </c>
      <c r="U112" s="345"/>
      <c r="V112" s="447"/>
      <c r="W112" s="448"/>
      <c r="X112" s="448"/>
      <c r="Y112" s="447"/>
      <c r="Z112" s="448"/>
      <c r="AA112" s="448"/>
      <c r="AB112" s="447"/>
      <c r="AC112" s="448"/>
      <c r="AD112" s="448"/>
      <c r="AE112" s="447"/>
      <c r="AF112" s="448"/>
      <c r="AG112" s="448"/>
      <c r="AH112" s="279"/>
      <c r="AI112" s="279"/>
      <c r="AJ112" s="385" t="s">
        <v>85</v>
      </c>
    </row>
    <row r="113" spans="1:36" ht="141.75" x14ac:dyDescent="0.25">
      <c r="A113" s="761"/>
      <c r="B113" s="757"/>
      <c r="C113" s="758"/>
      <c r="D113" s="771"/>
      <c r="E113" s="759"/>
      <c r="F113" s="585"/>
      <c r="G113" s="739"/>
      <c r="H113" s="739"/>
      <c r="I113" s="739"/>
      <c r="J113" s="739"/>
      <c r="K113" s="739"/>
      <c r="L113" s="739"/>
      <c r="M113" s="739"/>
      <c r="N113" s="739"/>
      <c r="O113" s="739"/>
      <c r="P113" s="739"/>
      <c r="Q113" s="739"/>
      <c r="R113" s="238" t="s">
        <v>583</v>
      </c>
      <c r="S113" s="457" t="s">
        <v>584</v>
      </c>
      <c r="T113" s="720"/>
      <c r="U113" s="345"/>
      <c r="V113" s="449"/>
      <c r="W113" s="449"/>
      <c r="X113" s="449"/>
      <c r="Y113" s="231"/>
      <c r="Z113" s="450"/>
      <c r="AA113" s="450"/>
      <c r="AB113" s="451"/>
      <c r="AC113" s="452"/>
      <c r="AD113" s="451"/>
      <c r="AE113" s="452"/>
      <c r="AF113" s="451"/>
      <c r="AG113" s="451"/>
      <c r="AH113" s="279"/>
      <c r="AI113" s="279"/>
      <c r="AJ113" s="385" t="s">
        <v>84</v>
      </c>
    </row>
    <row r="114" spans="1:36" ht="78.75" x14ac:dyDescent="0.25">
      <c r="A114" s="761"/>
      <c r="B114" s="757"/>
      <c r="C114" s="758"/>
      <c r="D114" s="771"/>
      <c r="E114" s="759"/>
      <c r="F114" s="585"/>
      <c r="G114" s="739"/>
      <c r="H114" s="739"/>
      <c r="I114" s="739"/>
      <c r="J114" s="739"/>
      <c r="K114" s="739"/>
      <c r="L114" s="739"/>
      <c r="M114" s="739"/>
      <c r="N114" s="739"/>
      <c r="O114" s="739"/>
      <c r="P114" s="739"/>
      <c r="Q114" s="739"/>
      <c r="R114" s="238" t="s">
        <v>585</v>
      </c>
      <c r="S114" s="238" t="s">
        <v>586</v>
      </c>
      <c r="T114" s="720"/>
      <c r="U114" s="397">
        <v>33000</v>
      </c>
      <c r="V114" s="449"/>
      <c r="W114" s="453"/>
      <c r="X114" s="440"/>
      <c r="Y114" s="357"/>
      <c r="Z114" s="440"/>
      <c r="AA114" s="356"/>
      <c r="AB114" s="357"/>
      <c r="AC114" s="440"/>
      <c r="AD114" s="440"/>
      <c r="AE114" s="357"/>
      <c r="AF114" s="227"/>
      <c r="AG114" s="440"/>
      <c r="AH114" s="279"/>
      <c r="AI114" s="279"/>
      <c r="AJ114" s="385" t="s">
        <v>84</v>
      </c>
    </row>
    <row r="115" spans="1:36" ht="60" customHeight="1" x14ac:dyDescent="0.25">
      <c r="A115" s="761"/>
      <c r="B115" s="757"/>
      <c r="C115" s="758"/>
      <c r="D115" s="771"/>
      <c r="E115" s="759"/>
      <c r="F115" s="585"/>
      <c r="G115" s="739"/>
      <c r="H115" s="739"/>
      <c r="I115" s="739"/>
      <c r="J115" s="739"/>
      <c r="K115" s="739"/>
      <c r="L115" s="739"/>
      <c r="M115" s="739"/>
      <c r="N115" s="739"/>
      <c r="O115" s="739"/>
      <c r="P115" s="739"/>
      <c r="Q115" s="739"/>
      <c r="R115" s="238" t="s">
        <v>587</v>
      </c>
      <c r="S115" s="238" t="s">
        <v>588</v>
      </c>
      <c r="T115" s="720"/>
      <c r="U115" s="345"/>
      <c r="V115" s="453"/>
      <c r="W115" s="453"/>
      <c r="X115" s="454"/>
      <c r="Y115" s="455"/>
      <c r="Z115" s="228"/>
      <c r="AA115" s="455"/>
      <c r="AB115" s="455"/>
      <c r="AC115" s="454"/>
      <c r="AD115" s="455"/>
      <c r="AE115" s="455"/>
      <c r="AF115" s="455"/>
      <c r="AG115" s="455"/>
      <c r="AH115" s="279"/>
      <c r="AI115" s="279"/>
      <c r="AJ115" s="385" t="s">
        <v>85</v>
      </c>
    </row>
    <row r="116" spans="1:36" ht="52.5" customHeight="1" x14ac:dyDescent="0.25">
      <c r="A116" s="761"/>
      <c r="B116" s="757"/>
      <c r="C116" s="758"/>
      <c r="D116" s="771"/>
      <c r="E116" s="759"/>
      <c r="F116" s="585"/>
      <c r="G116" s="739"/>
      <c r="H116" s="739"/>
      <c r="I116" s="739"/>
      <c r="J116" s="739"/>
      <c r="K116" s="739"/>
      <c r="L116" s="739"/>
      <c r="M116" s="739"/>
      <c r="N116" s="739"/>
      <c r="O116" s="739"/>
      <c r="P116" s="739"/>
      <c r="Q116" s="739"/>
      <c r="R116" s="238" t="s">
        <v>589</v>
      </c>
      <c r="S116" s="238" t="s">
        <v>590</v>
      </c>
      <c r="T116" s="720"/>
      <c r="U116" s="345"/>
      <c r="V116" s="453"/>
      <c r="W116" s="453"/>
      <c r="X116" s="454"/>
      <c r="Y116" s="454"/>
      <c r="Z116" s="228"/>
      <c r="AA116" s="455"/>
      <c r="AB116" s="454"/>
      <c r="AC116" s="455"/>
      <c r="AD116" s="455"/>
      <c r="AE116" s="454"/>
      <c r="AF116" s="455"/>
      <c r="AG116" s="455"/>
      <c r="AH116" s="279"/>
      <c r="AI116" s="279"/>
      <c r="AJ116" s="385" t="s">
        <v>85</v>
      </c>
    </row>
    <row r="117" spans="1:36" ht="47.25" x14ac:dyDescent="0.25">
      <c r="A117" s="761"/>
      <c r="B117" s="757"/>
      <c r="C117" s="758"/>
      <c r="D117" s="771"/>
      <c r="E117" s="759"/>
      <c r="F117" s="585"/>
      <c r="G117" s="739"/>
      <c r="H117" s="739"/>
      <c r="I117" s="739"/>
      <c r="J117" s="739"/>
      <c r="K117" s="739"/>
      <c r="L117" s="739"/>
      <c r="M117" s="739"/>
      <c r="N117" s="739"/>
      <c r="O117" s="739"/>
      <c r="P117" s="739"/>
      <c r="Q117" s="739"/>
      <c r="R117" s="238" t="s">
        <v>591</v>
      </c>
      <c r="S117" s="449" t="s">
        <v>1352</v>
      </c>
      <c r="T117" s="720"/>
      <c r="U117" s="345"/>
      <c r="V117" s="453"/>
      <c r="W117" s="453"/>
      <c r="X117" s="455"/>
      <c r="Y117" s="455"/>
      <c r="Z117" s="454"/>
      <c r="AA117" s="455"/>
      <c r="AB117" s="455"/>
      <c r="AC117" s="455"/>
      <c r="AD117" s="454"/>
      <c r="AE117" s="455"/>
      <c r="AF117" s="455"/>
      <c r="AG117" s="455"/>
      <c r="AH117" s="279"/>
      <c r="AI117" s="279"/>
      <c r="AJ117" s="385" t="s">
        <v>85</v>
      </c>
    </row>
    <row r="118" spans="1:36" ht="63" x14ac:dyDescent="0.25">
      <c r="A118" s="761"/>
      <c r="B118" s="757"/>
      <c r="C118" s="758"/>
      <c r="D118" s="771"/>
      <c r="E118" s="759"/>
      <c r="F118" s="585"/>
      <c r="G118" s="739"/>
      <c r="H118" s="739"/>
      <c r="I118" s="739"/>
      <c r="J118" s="739"/>
      <c r="K118" s="739"/>
      <c r="L118" s="739"/>
      <c r="M118" s="739"/>
      <c r="N118" s="739"/>
      <c r="O118" s="739"/>
      <c r="P118" s="739"/>
      <c r="Q118" s="739"/>
      <c r="R118" s="456" t="s">
        <v>592</v>
      </c>
      <c r="S118" s="238" t="s">
        <v>593</v>
      </c>
      <c r="T118" s="720"/>
      <c r="U118" s="345"/>
      <c r="V118" s="227"/>
      <c r="W118" s="440"/>
      <c r="X118" s="357"/>
      <c r="Y118" s="357"/>
      <c r="Z118" s="440"/>
      <c r="AA118" s="440"/>
      <c r="AB118" s="440"/>
      <c r="AC118" s="357"/>
      <c r="AD118" s="440"/>
      <c r="AE118" s="357"/>
      <c r="AF118" s="451"/>
      <c r="AG118" s="451"/>
      <c r="AH118" s="279"/>
      <c r="AI118" s="279"/>
      <c r="AJ118" s="385" t="s">
        <v>85</v>
      </c>
    </row>
    <row r="119" spans="1:36" ht="30" customHeight="1" x14ac:dyDescent="0.25">
      <c r="A119" s="761"/>
      <c r="B119" s="757"/>
      <c r="C119" s="758"/>
      <c r="D119" s="771"/>
      <c r="E119" s="759"/>
      <c r="F119" s="585"/>
      <c r="G119" s="739"/>
      <c r="H119" s="739"/>
      <c r="I119" s="739"/>
      <c r="J119" s="739"/>
      <c r="K119" s="739"/>
      <c r="L119" s="739"/>
      <c r="M119" s="739"/>
      <c r="N119" s="739"/>
      <c r="O119" s="739"/>
      <c r="P119" s="739"/>
      <c r="Q119" s="739"/>
      <c r="R119" s="238" t="s">
        <v>594</v>
      </c>
      <c r="S119" s="827" t="s">
        <v>1307</v>
      </c>
      <c r="T119" s="720"/>
      <c r="U119" s="345"/>
      <c r="V119" s="449"/>
      <c r="W119" s="453"/>
      <c r="X119" s="357"/>
      <c r="Y119" s="440"/>
      <c r="Z119" s="227"/>
      <c r="AA119" s="440"/>
      <c r="AB119" s="440"/>
      <c r="AC119" s="440"/>
      <c r="AD119" s="357"/>
      <c r="AE119" s="440"/>
      <c r="AF119" s="227"/>
      <c r="AG119" s="440"/>
      <c r="AH119" s="279"/>
      <c r="AI119" s="279"/>
      <c r="AJ119" s="385" t="s">
        <v>85</v>
      </c>
    </row>
    <row r="120" spans="1:36" ht="80.25" customHeight="1" x14ac:dyDescent="0.25">
      <c r="A120" s="761"/>
      <c r="B120" s="757"/>
      <c r="C120" s="758"/>
      <c r="D120" s="771"/>
      <c r="E120" s="759"/>
      <c r="F120" s="585"/>
      <c r="G120" s="739"/>
      <c r="H120" s="739"/>
      <c r="I120" s="739"/>
      <c r="J120" s="739"/>
      <c r="K120" s="739"/>
      <c r="L120" s="739"/>
      <c r="M120" s="739"/>
      <c r="N120" s="739"/>
      <c r="O120" s="739"/>
      <c r="P120" s="739"/>
      <c r="Q120" s="739"/>
      <c r="R120" s="238" t="s">
        <v>1244</v>
      </c>
      <c r="S120" s="827"/>
      <c r="T120" s="720"/>
      <c r="U120" s="345"/>
      <c r="V120" s="449"/>
      <c r="W120" s="453"/>
      <c r="X120" s="449"/>
      <c r="Y120" s="357"/>
      <c r="Z120" s="440"/>
      <c r="AA120" s="440"/>
      <c r="AB120" s="440"/>
      <c r="AC120" s="440"/>
      <c r="AD120" s="440"/>
      <c r="AE120" s="357"/>
      <c r="AF120" s="440"/>
      <c r="AG120" s="440"/>
      <c r="AH120" s="279"/>
      <c r="AI120" s="279"/>
      <c r="AJ120" s="385" t="s">
        <v>85</v>
      </c>
    </row>
    <row r="121" spans="1:36" ht="72" customHeight="1" thickBot="1" x14ac:dyDescent="0.3">
      <c r="A121" s="761"/>
      <c r="B121" s="757"/>
      <c r="C121" s="758"/>
      <c r="D121" s="771"/>
      <c r="E121" s="759"/>
      <c r="F121" s="585"/>
      <c r="G121" s="739"/>
      <c r="H121" s="739"/>
      <c r="I121" s="739"/>
      <c r="J121" s="739"/>
      <c r="K121" s="739"/>
      <c r="L121" s="739"/>
      <c r="M121" s="739"/>
      <c r="N121" s="739"/>
      <c r="O121" s="739"/>
      <c r="P121" s="739"/>
      <c r="Q121" s="739"/>
      <c r="R121" s="458" t="s">
        <v>595</v>
      </c>
      <c r="S121" s="459" t="s">
        <v>596</v>
      </c>
      <c r="T121" s="720"/>
      <c r="U121" s="345"/>
      <c r="V121" s="460"/>
      <c r="W121" s="461"/>
      <c r="X121" s="460"/>
      <c r="Y121" s="462"/>
      <c r="Z121" s="463"/>
      <c r="AA121" s="462"/>
      <c r="AB121" s="462"/>
      <c r="AC121" s="462"/>
      <c r="AD121" s="463"/>
      <c r="AE121" s="462"/>
      <c r="AF121" s="464"/>
      <c r="AG121" s="462"/>
      <c r="AH121" s="279"/>
      <c r="AI121" s="279"/>
      <c r="AJ121" s="385" t="s">
        <v>85</v>
      </c>
    </row>
    <row r="122" spans="1:36" ht="35.1" customHeight="1" x14ac:dyDescent="0.25">
      <c r="A122" s="761" t="s">
        <v>1335</v>
      </c>
      <c r="B122" s="760" t="s">
        <v>597</v>
      </c>
      <c r="C122" s="850" t="s">
        <v>1192</v>
      </c>
      <c r="D122" s="771" t="s">
        <v>512</v>
      </c>
      <c r="E122" s="759">
        <v>9</v>
      </c>
      <c r="F122" s="740" t="s">
        <v>453</v>
      </c>
      <c r="G122" s="740" t="s">
        <v>453</v>
      </c>
      <c r="H122" s="739">
        <v>1</v>
      </c>
      <c r="I122" s="739">
        <v>1</v>
      </c>
      <c r="J122" s="739">
        <v>1</v>
      </c>
      <c r="K122" s="739" t="s">
        <v>453</v>
      </c>
      <c r="L122" s="739" t="s">
        <v>453</v>
      </c>
      <c r="M122" s="739">
        <v>5</v>
      </c>
      <c r="N122" s="739">
        <v>1</v>
      </c>
      <c r="O122" s="740" t="s">
        <v>453</v>
      </c>
      <c r="P122" s="740" t="s">
        <v>453</v>
      </c>
      <c r="Q122" s="740" t="s">
        <v>453</v>
      </c>
      <c r="R122" s="465" t="s">
        <v>598</v>
      </c>
      <c r="S122" s="828" t="s">
        <v>599</v>
      </c>
      <c r="T122" s="1005" t="s">
        <v>569</v>
      </c>
      <c r="U122" s="397">
        <v>136833</v>
      </c>
      <c r="V122" s="449"/>
      <c r="W122" s="453"/>
      <c r="X122" s="449"/>
      <c r="Y122" s="440"/>
      <c r="Z122" s="357"/>
      <c r="AA122" s="440"/>
      <c r="AB122" s="440"/>
      <c r="AC122" s="440"/>
      <c r="AD122" s="440"/>
      <c r="AE122" s="440"/>
      <c r="AF122" s="440"/>
      <c r="AG122" s="440"/>
      <c r="AH122" s="279"/>
      <c r="AI122" s="279"/>
      <c r="AJ122" s="385" t="s">
        <v>84</v>
      </c>
    </row>
    <row r="123" spans="1:36" ht="57.75" customHeight="1" x14ac:dyDescent="0.25">
      <c r="A123" s="761"/>
      <c r="B123" s="761"/>
      <c r="C123" s="850"/>
      <c r="D123" s="771"/>
      <c r="E123" s="759"/>
      <c r="F123" s="740"/>
      <c r="G123" s="740"/>
      <c r="H123" s="739"/>
      <c r="I123" s="739"/>
      <c r="J123" s="739"/>
      <c r="K123" s="739"/>
      <c r="L123" s="739"/>
      <c r="M123" s="739"/>
      <c r="N123" s="739"/>
      <c r="O123" s="740"/>
      <c r="P123" s="740"/>
      <c r="Q123" s="740"/>
      <c r="R123" s="239" t="s">
        <v>600</v>
      </c>
      <c r="S123" s="828"/>
      <c r="T123" s="1006"/>
      <c r="U123" s="397">
        <v>391800</v>
      </c>
      <c r="V123" s="449"/>
      <c r="W123" s="453"/>
      <c r="X123" s="449"/>
      <c r="Y123" s="440"/>
      <c r="Z123" s="440"/>
      <c r="AA123" s="440"/>
      <c r="AB123" s="440"/>
      <c r="AC123" s="357"/>
      <c r="AD123" s="440"/>
      <c r="AE123" s="440"/>
      <c r="AF123" s="440"/>
      <c r="AG123" s="440"/>
      <c r="AH123" s="279"/>
      <c r="AI123" s="279"/>
      <c r="AJ123" s="385" t="s">
        <v>84</v>
      </c>
    </row>
    <row r="124" spans="1:36" ht="57" customHeight="1" x14ac:dyDescent="0.25">
      <c r="A124" s="761"/>
      <c r="B124" s="761"/>
      <c r="C124" s="850"/>
      <c r="D124" s="771"/>
      <c r="E124" s="759"/>
      <c r="F124" s="740"/>
      <c r="G124" s="740"/>
      <c r="H124" s="739"/>
      <c r="I124" s="739"/>
      <c r="J124" s="739"/>
      <c r="K124" s="739"/>
      <c r="L124" s="739"/>
      <c r="M124" s="739"/>
      <c r="N124" s="739"/>
      <c r="O124" s="740"/>
      <c r="P124" s="740"/>
      <c r="Q124" s="740"/>
      <c r="R124" s="239" t="s">
        <v>1353</v>
      </c>
      <c r="S124" s="828"/>
      <c r="T124" s="1006"/>
      <c r="U124" s="345"/>
      <c r="V124" s="449"/>
      <c r="W124" s="453"/>
      <c r="X124" s="357"/>
      <c r="Y124" s="440"/>
      <c r="Z124" s="440"/>
      <c r="AA124" s="440"/>
      <c r="AB124" s="440"/>
      <c r="AC124" s="440"/>
      <c r="AD124" s="357"/>
      <c r="AE124" s="440"/>
      <c r="AF124" s="440"/>
      <c r="AG124" s="440"/>
      <c r="AH124" s="279"/>
      <c r="AI124" s="279"/>
      <c r="AJ124" s="385" t="s">
        <v>85</v>
      </c>
    </row>
    <row r="125" spans="1:36" ht="55.5" customHeight="1" x14ac:dyDescent="0.25">
      <c r="A125" s="761"/>
      <c r="B125" s="761"/>
      <c r="C125" s="850"/>
      <c r="D125" s="771"/>
      <c r="E125" s="759"/>
      <c r="F125" s="740"/>
      <c r="G125" s="740"/>
      <c r="H125" s="739"/>
      <c r="I125" s="739"/>
      <c r="J125" s="739"/>
      <c r="K125" s="739"/>
      <c r="L125" s="739"/>
      <c r="M125" s="739"/>
      <c r="N125" s="739"/>
      <c r="O125" s="740"/>
      <c r="P125" s="740"/>
      <c r="Q125" s="740"/>
      <c r="R125" s="239" t="s">
        <v>601</v>
      </c>
      <c r="S125" s="828"/>
      <c r="T125" s="1006"/>
      <c r="U125" s="345"/>
      <c r="V125" s="449"/>
      <c r="W125" s="453"/>
      <c r="X125" s="449"/>
      <c r="Y125" s="357"/>
      <c r="Z125" s="440"/>
      <c r="AA125" s="351"/>
      <c r="AB125" s="440"/>
      <c r="AC125" s="440"/>
      <c r="AD125" s="440"/>
      <c r="AE125" s="440"/>
      <c r="AF125" s="440"/>
      <c r="AG125" s="440"/>
      <c r="AH125" s="279"/>
      <c r="AI125" s="279"/>
      <c r="AJ125" s="385" t="s">
        <v>85</v>
      </c>
    </row>
    <row r="126" spans="1:36" ht="64.5" customHeight="1" x14ac:dyDescent="0.25">
      <c r="A126" s="761"/>
      <c r="B126" s="761"/>
      <c r="C126" s="850"/>
      <c r="D126" s="771"/>
      <c r="E126" s="759"/>
      <c r="F126" s="740"/>
      <c r="G126" s="740"/>
      <c r="H126" s="739"/>
      <c r="I126" s="739"/>
      <c r="J126" s="739"/>
      <c r="K126" s="739"/>
      <c r="L126" s="739"/>
      <c r="M126" s="739"/>
      <c r="N126" s="739"/>
      <c r="O126" s="740"/>
      <c r="P126" s="740"/>
      <c r="Q126" s="740"/>
      <c r="R126" s="239" t="s">
        <v>602</v>
      </c>
      <c r="S126" s="828"/>
      <c r="T126" s="1006"/>
      <c r="U126" s="345"/>
      <c r="V126" s="449"/>
      <c r="W126" s="453"/>
      <c r="X126" s="449"/>
      <c r="Y126" s="440"/>
      <c r="Z126" s="440"/>
      <c r="AA126" s="440"/>
      <c r="AB126" s="440"/>
      <c r="AC126" s="357"/>
      <c r="AD126" s="440"/>
      <c r="AE126" s="440"/>
      <c r="AF126" s="440"/>
      <c r="AG126" s="440"/>
      <c r="AH126" s="279"/>
      <c r="AI126" s="279"/>
      <c r="AJ126" s="385" t="s">
        <v>85</v>
      </c>
    </row>
    <row r="127" spans="1:36" ht="65.25" customHeight="1" x14ac:dyDescent="0.25">
      <c r="A127" s="761"/>
      <c r="B127" s="761"/>
      <c r="C127" s="850"/>
      <c r="D127" s="771"/>
      <c r="E127" s="759"/>
      <c r="F127" s="740"/>
      <c r="G127" s="740"/>
      <c r="H127" s="739"/>
      <c r="I127" s="739"/>
      <c r="J127" s="739"/>
      <c r="K127" s="739"/>
      <c r="L127" s="739"/>
      <c r="M127" s="739"/>
      <c r="N127" s="739"/>
      <c r="O127" s="740"/>
      <c r="P127" s="740"/>
      <c r="Q127" s="740"/>
      <c r="R127" s="239" t="s">
        <v>603</v>
      </c>
      <c r="S127" s="828"/>
      <c r="T127" s="1006"/>
      <c r="U127" s="345"/>
      <c r="V127" s="440"/>
      <c r="W127" s="453"/>
      <c r="X127" s="449"/>
      <c r="Y127" s="440"/>
      <c r="Z127" s="440"/>
      <c r="AA127" s="440"/>
      <c r="AB127" s="440"/>
      <c r="AC127" s="357"/>
      <c r="AD127" s="440"/>
      <c r="AE127" s="440"/>
      <c r="AF127" s="440"/>
      <c r="AG127" s="440"/>
      <c r="AH127" s="279"/>
      <c r="AI127" s="279"/>
      <c r="AJ127" s="385" t="s">
        <v>85</v>
      </c>
    </row>
    <row r="128" spans="1:36" ht="65.25" customHeight="1" x14ac:dyDescent="0.25">
      <c r="A128" s="761"/>
      <c r="B128" s="761"/>
      <c r="C128" s="850"/>
      <c r="D128" s="771"/>
      <c r="E128" s="759"/>
      <c r="F128" s="740"/>
      <c r="G128" s="740"/>
      <c r="H128" s="739"/>
      <c r="I128" s="739"/>
      <c r="J128" s="739"/>
      <c r="K128" s="739"/>
      <c r="L128" s="739"/>
      <c r="M128" s="739"/>
      <c r="N128" s="739"/>
      <c r="O128" s="740"/>
      <c r="P128" s="740"/>
      <c r="Q128" s="740"/>
      <c r="R128" s="239" t="s">
        <v>604</v>
      </c>
      <c r="S128" s="828"/>
      <c r="T128" s="1006"/>
      <c r="U128" s="345"/>
      <c r="V128" s="440"/>
      <c r="W128" s="453"/>
      <c r="X128" s="449"/>
      <c r="Y128" s="440"/>
      <c r="Z128" s="440"/>
      <c r="AA128" s="440"/>
      <c r="AB128" s="440"/>
      <c r="AC128" s="357"/>
      <c r="AD128" s="440"/>
      <c r="AE128" s="440"/>
      <c r="AF128" s="440"/>
      <c r="AG128" s="440"/>
      <c r="AH128" s="279"/>
      <c r="AI128" s="279"/>
      <c r="AJ128" s="385" t="s">
        <v>85</v>
      </c>
    </row>
    <row r="129" spans="1:36" ht="65.25" customHeight="1" x14ac:dyDescent="0.25">
      <c r="A129" s="761"/>
      <c r="B129" s="761"/>
      <c r="C129" s="850"/>
      <c r="D129" s="771"/>
      <c r="E129" s="759"/>
      <c r="F129" s="740"/>
      <c r="G129" s="740"/>
      <c r="H129" s="739"/>
      <c r="I129" s="739"/>
      <c r="J129" s="739"/>
      <c r="K129" s="739"/>
      <c r="L129" s="739"/>
      <c r="M129" s="739"/>
      <c r="N129" s="739"/>
      <c r="O129" s="740"/>
      <c r="P129" s="740"/>
      <c r="Q129" s="740"/>
      <c r="R129" s="466" t="s">
        <v>605</v>
      </c>
      <c r="S129" s="828"/>
      <c r="T129" s="1006"/>
      <c r="U129" s="345"/>
      <c r="V129" s="440"/>
      <c r="W129" s="453"/>
      <c r="X129" s="449"/>
      <c r="Y129" s="440"/>
      <c r="Z129" s="440"/>
      <c r="AA129" s="440"/>
      <c r="AB129" s="440"/>
      <c r="AC129" s="357"/>
      <c r="AD129" s="440"/>
      <c r="AE129" s="440"/>
      <c r="AF129" s="440"/>
      <c r="AG129" s="440"/>
      <c r="AH129" s="279"/>
      <c r="AI129" s="279"/>
      <c r="AJ129" s="385" t="s">
        <v>85</v>
      </c>
    </row>
    <row r="130" spans="1:36" ht="30" customHeight="1" x14ac:dyDescent="0.25">
      <c r="A130" s="761"/>
      <c r="B130" s="761"/>
      <c r="C130" s="758" t="s">
        <v>1193</v>
      </c>
      <c r="D130" s="771" t="s">
        <v>481</v>
      </c>
      <c r="E130" s="759">
        <v>1</v>
      </c>
      <c r="F130" s="585" t="s">
        <v>453</v>
      </c>
      <c r="G130" s="585" t="s">
        <v>453</v>
      </c>
      <c r="H130" s="585" t="s">
        <v>453</v>
      </c>
      <c r="I130" s="585" t="s">
        <v>453</v>
      </c>
      <c r="J130" s="585" t="s">
        <v>453</v>
      </c>
      <c r="K130" s="585" t="s">
        <v>453</v>
      </c>
      <c r="L130" s="585" t="s">
        <v>453</v>
      </c>
      <c r="M130" s="585" t="s">
        <v>453</v>
      </c>
      <c r="N130" s="585" t="s">
        <v>453</v>
      </c>
      <c r="O130" s="585" t="s">
        <v>453</v>
      </c>
      <c r="P130" s="585" t="s">
        <v>453</v>
      </c>
      <c r="Q130" s="739">
        <v>1</v>
      </c>
      <c r="R130" s="239" t="s">
        <v>1237</v>
      </c>
      <c r="S130" s="828" t="s">
        <v>1294</v>
      </c>
      <c r="T130" s="1006"/>
      <c r="U130" s="397">
        <v>46910</v>
      </c>
      <c r="V130" s="467"/>
      <c r="W130" s="440"/>
      <c r="X130" s="440"/>
      <c r="Y130" s="357"/>
      <c r="Z130" s="432"/>
      <c r="AA130" s="432"/>
      <c r="AB130" s="432"/>
      <c r="AC130" s="432"/>
      <c r="AD130" s="432"/>
      <c r="AE130" s="432"/>
      <c r="AF130" s="432"/>
      <c r="AG130" s="432"/>
      <c r="AH130" s="279"/>
      <c r="AI130" s="279"/>
      <c r="AJ130" s="385" t="s">
        <v>84</v>
      </c>
    </row>
    <row r="131" spans="1:36" ht="30" customHeight="1" x14ac:dyDescent="0.25">
      <c r="A131" s="761"/>
      <c r="B131" s="761"/>
      <c r="C131" s="758"/>
      <c r="D131" s="771"/>
      <c r="E131" s="759"/>
      <c r="F131" s="585"/>
      <c r="G131" s="585"/>
      <c r="H131" s="585"/>
      <c r="I131" s="585"/>
      <c r="J131" s="585"/>
      <c r="K131" s="585"/>
      <c r="L131" s="585"/>
      <c r="M131" s="585"/>
      <c r="N131" s="585"/>
      <c r="O131" s="585"/>
      <c r="P131" s="585"/>
      <c r="Q131" s="739"/>
      <c r="R131" s="468" t="s">
        <v>1238</v>
      </c>
      <c r="S131" s="828"/>
      <c r="T131" s="1006"/>
      <c r="U131" s="345"/>
      <c r="V131" s="469"/>
      <c r="W131" s="440"/>
      <c r="X131" s="440"/>
      <c r="Y131" s="357"/>
      <c r="Z131" s="440"/>
      <c r="AA131" s="432"/>
      <c r="AB131" s="432"/>
      <c r="AC131" s="432"/>
      <c r="AD131" s="432"/>
      <c r="AE131" s="432"/>
      <c r="AF131" s="432"/>
      <c r="AG131" s="432"/>
      <c r="AH131" s="279"/>
      <c r="AI131" s="279"/>
      <c r="AJ131" s="385" t="s">
        <v>85</v>
      </c>
    </row>
    <row r="132" spans="1:36" ht="30" customHeight="1" x14ac:dyDescent="0.25">
      <c r="A132" s="761"/>
      <c r="B132" s="761"/>
      <c r="C132" s="758"/>
      <c r="D132" s="771"/>
      <c r="E132" s="759"/>
      <c r="F132" s="585"/>
      <c r="G132" s="585"/>
      <c r="H132" s="585"/>
      <c r="I132" s="585"/>
      <c r="J132" s="585"/>
      <c r="K132" s="585"/>
      <c r="L132" s="585"/>
      <c r="M132" s="585"/>
      <c r="N132" s="585"/>
      <c r="O132" s="585"/>
      <c r="P132" s="585"/>
      <c r="Q132" s="739"/>
      <c r="R132" s="468" t="s">
        <v>1239</v>
      </c>
      <c r="S132" s="828"/>
      <c r="T132" s="1006"/>
      <c r="U132" s="345"/>
      <c r="V132" s="469"/>
      <c r="W132" s="440"/>
      <c r="X132" s="440"/>
      <c r="Y132" s="357"/>
      <c r="Z132" s="440"/>
      <c r="AA132" s="440"/>
      <c r="AB132" s="432"/>
      <c r="AC132" s="432"/>
      <c r="AD132" s="432"/>
      <c r="AE132" s="432"/>
      <c r="AF132" s="432"/>
      <c r="AG132" s="432"/>
      <c r="AH132" s="279"/>
      <c r="AI132" s="279"/>
      <c r="AJ132" s="385" t="s">
        <v>85</v>
      </c>
    </row>
    <row r="133" spans="1:36" ht="30" customHeight="1" x14ac:dyDescent="0.25">
      <c r="A133" s="761"/>
      <c r="B133" s="761"/>
      <c r="C133" s="758"/>
      <c r="D133" s="771"/>
      <c r="E133" s="759"/>
      <c r="F133" s="585"/>
      <c r="G133" s="585"/>
      <c r="H133" s="585"/>
      <c r="I133" s="585"/>
      <c r="J133" s="585"/>
      <c r="K133" s="585"/>
      <c r="L133" s="585"/>
      <c r="M133" s="585"/>
      <c r="N133" s="585"/>
      <c r="O133" s="585"/>
      <c r="P133" s="585"/>
      <c r="Q133" s="739"/>
      <c r="R133" s="980" t="s">
        <v>1245</v>
      </c>
      <c r="S133" s="828"/>
      <c r="T133" s="1006"/>
      <c r="U133" s="397">
        <v>400000</v>
      </c>
      <c r="V133" s="745"/>
      <c r="W133" s="745"/>
      <c r="X133" s="833"/>
      <c r="Y133" s="833"/>
      <c r="Z133" s="743"/>
      <c r="AA133" s="743"/>
      <c r="AB133" s="743"/>
      <c r="AC133" s="745"/>
      <c r="AD133" s="745"/>
      <c r="AE133" s="745"/>
      <c r="AF133" s="745"/>
      <c r="AG133" s="745"/>
      <c r="AH133" s="279"/>
      <c r="AI133" s="279"/>
      <c r="AJ133" s="385" t="s">
        <v>84</v>
      </c>
    </row>
    <row r="134" spans="1:36" ht="34.5" customHeight="1" x14ac:dyDescent="0.25">
      <c r="A134" s="761"/>
      <c r="B134" s="761"/>
      <c r="C134" s="758"/>
      <c r="D134" s="771"/>
      <c r="E134" s="759"/>
      <c r="F134" s="585"/>
      <c r="G134" s="585"/>
      <c r="H134" s="585"/>
      <c r="I134" s="585"/>
      <c r="J134" s="585"/>
      <c r="K134" s="585"/>
      <c r="L134" s="585"/>
      <c r="M134" s="585"/>
      <c r="N134" s="585"/>
      <c r="O134" s="585"/>
      <c r="P134" s="585"/>
      <c r="Q134" s="739"/>
      <c r="R134" s="981"/>
      <c r="S134" s="828"/>
      <c r="T134" s="1006"/>
      <c r="U134" s="397">
        <v>117260</v>
      </c>
      <c r="V134" s="746"/>
      <c r="W134" s="746"/>
      <c r="X134" s="834"/>
      <c r="Y134" s="834"/>
      <c r="Z134" s="744"/>
      <c r="AA134" s="744"/>
      <c r="AB134" s="744"/>
      <c r="AC134" s="746"/>
      <c r="AD134" s="746"/>
      <c r="AE134" s="746"/>
      <c r="AF134" s="746"/>
      <c r="AG134" s="746"/>
      <c r="AH134" s="279"/>
      <c r="AI134" s="279"/>
      <c r="AJ134" s="385" t="s">
        <v>84</v>
      </c>
    </row>
    <row r="135" spans="1:36" ht="30" customHeight="1" x14ac:dyDescent="0.25">
      <c r="A135" s="761"/>
      <c r="B135" s="761"/>
      <c r="C135" s="758"/>
      <c r="D135" s="771"/>
      <c r="E135" s="759"/>
      <c r="F135" s="585"/>
      <c r="G135" s="585"/>
      <c r="H135" s="585"/>
      <c r="I135" s="585"/>
      <c r="J135" s="585"/>
      <c r="K135" s="585"/>
      <c r="L135" s="585"/>
      <c r="M135" s="585"/>
      <c r="N135" s="585"/>
      <c r="O135" s="585"/>
      <c r="P135" s="585"/>
      <c r="Q135" s="739"/>
      <c r="R135" s="234" t="s">
        <v>1240</v>
      </c>
      <c r="S135" s="828"/>
      <c r="T135" s="1006"/>
      <c r="U135" s="345"/>
      <c r="V135" s="469"/>
      <c r="W135" s="432"/>
      <c r="X135" s="432"/>
      <c r="Y135" s="432"/>
      <c r="Z135" s="432"/>
      <c r="AA135" s="432"/>
      <c r="AB135" s="357"/>
      <c r="AC135" s="357"/>
      <c r="AD135" s="440"/>
      <c r="AE135" s="440"/>
      <c r="AF135" s="432"/>
      <c r="AG135" s="432"/>
      <c r="AH135" s="279"/>
      <c r="AI135" s="279"/>
      <c r="AJ135" s="385" t="s">
        <v>85</v>
      </c>
    </row>
    <row r="136" spans="1:36" ht="30" customHeight="1" x14ac:dyDescent="0.25">
      <c r="A136" s="761"/>
      <c r="B136" s="761"/>
      <c r="C136" s="758"/>
      <c r="D136" s="771"/>
      <c r="E136" s="759"/>
      <c r="F136" s="585"/>
      <c r="G136" s="585"/>
      <c r="H136" s="585"/>
      <c r="I136" s="585"/>
      <c r="J136" s="585"/>
      <c r="K136" s="585"/>
      <c r="L136" s="585"/>
      <c r="M136" s="585"/>
      <c r="N136" s="585"/>
      <c r="O136" s="585"/>
      <c r="P136" s="585"/>
      <c r="Q136" s="739"/>
      <c r="R136" s="234" t="s">
        <v>1241</v>
      </c>
      <c r="S136" s="828"/>
      <c r="T136" s="1006"/>
      <c r="U136" s="345"/>
      <c r="V136" s="469"/>
      <c r="W136" s="432"/>
      <c r="X136" s="432"/>
      <c r="Y136" s="432"/>
      <c r="Z136" s="432"/>
      <c r="AA136" s="432"/>
      <c r="AB136" s="432"/>
      <c r="AC136" s="432"/>
      <c r="AD136" s="357"/>
      <c r="AE136" s="357"/>
      <c r="AF136" s="440"/>
      <c r="AG136" s="432"/>
      <c r="AH136" s="279"/>
      <c r="AI136" s="279"/>
      <c r="AJ136" s="385" t="s">
        <v>85</v>
      </c>
    </row>
    <row r="137" spans="1:36" ht="30" customHeight="1" x14ac:dyDescent="0.25">
      <c r="A137" s="761"/>
      <c r="B137" s="761"/>
      <c r="C137" s="758"/>
      <c r="D137" s="771"/>
      <c r="E137" s="759"/>
      <c r="F137" s="585"/>
      <c r="G137" s="585"/>
      <c r="H137" s="585"/>
      <c r="I137" s="585"/>
      <c r="J137" s="585"/>
      <c r="K137" s="585"/>
      <c r="L137" s="585"/>
      <c r="M137" s="585"/>
      <c r="N137" s="585"/>
      <c r="O137" s="585"/>
      <c r="P137" s="585"/>
      <c r="Q137" s="739"/>
      <c r="R137" s="234" t="s">
        <v>1242</v>
      </c>
      <c r="S137" s="828"/>
      <c r="T137" s="1006"/>
      <c r="U137" s="345"/>
      <c r="V137" s="469"/>
      <c r="W137" s="432"/>
      <c r="X137" s="432"/>
      <c r="Y137" s="432"/>
      <c r="Z137" s="432"/>
      <c r="AA137" s="432"/>
      <c r="AB137" s="432"/>
      <c r="AC137" s="432"/>
      <c r="AD137" s="432"/>
      <c r="AE137" s="440"/>
      <c r="AF137" s="357"/>
      <c r="AG137" s="432"/>
      <c r="AH137" s="279"/>
      <c r="AI137" s="279"/>
      <c r="AJ137" s="385" t="s">
        <v>85</v>
      </c>
    </row>
    <row r="138" spans="1:36" ht="30" customHeight="1" x14ac:dyDescent="0.25">
      <c r="A138" s="849"/>
      <c r="B138" s="849"/>
      <c r="C138" s="758"/>
      <c r="D138" s="771"/>
      <c r="E138" s="759"/>
      <c r="F138" s="585"/>
      <c r="G138" s="585"/>
      <c r="H138" s="585"/>
      <c r="I138" s="585"/>
      <c r="J138" s="585"/>
      <c r="K138" s="585"/>
      <c r="L138" s="585"/>
      <c r="M138" s="585"/>
      <c r="N138" s="585"/>
      <c r="O138" s="585"/>
      <c r="P138" s="585"/>
      <c r="Q138" s="739"/>
      <c r="R138" s="234" t="s">
        <v>1243</v>
      </c>
      <c r="S138" s="828"/>
      <c r="T138" s="1007"/>
      <c r="U138" s="345"/>
      <c r="V138" s="469"/>
      <c r="W138" s="432"/>
      <c r="X138" s="432"/>
      <c r="Y138" s="432"/>
      <c r="Z138" s="432"/>
      <c r="AA138" s="432"/>
      <c r="AB138" s="432"/>
      <c r="AC138" s="432"/>
      <c r="AD138" s="432"/>
      <c r="AE138" s="432"/>
      <c r="AF138" s="357"/>
      <c r="AG138" s="357"/>
      <c r="AH138" s="279"/>
      <c r="AI138" s="279"/>
      <c r="AJ138" s="385" t="s">
        <v>85</v>
      </c>
    </row>
    <row r="139" spans="1:36" ht="24.75" customHeight="1" x14ac:dyDescent="0.25">
      <c r="A139" s="772" t="s">
        <v>607</v>
      </c>
      <c r="B139" s="773"/>
      <c r="C139" s="773"/>
      <c r="D139" s="773"/>
      <c r="E139" s="773"/>
      <c r="F139" s="773"/>
      <c r="G139" s="773"/>
      <c r="H139" s="773"/>
      <c r="I139" s="773"/>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4"/>
    </row>
    <row r="140" spans="1:36" ht="20.25" customHeight="1" x14ac:dyDescent="0.25">
      <c r="A140" s="772" t="s">
        <v>693</v>
      </c>
      <c r="B140" s="773"/>
      <c r="C140" s="773"/>
      <c r="D140" s="773"/>
      <c r="E140" s="773"/>
      <c r="F140" s="773"/>
      <c r="G140" s="773"/>
      <c r="H140" s="773"/>
      <c r="I140" s="773"/>
      <c r="J140" s="773"/>
      <c r="K140" s="773"/>
      <c r="L140" s="773"/>
      <c r="M140" s="773"/>
      <c r="N140" s="773"/>
      <c r="O140" s="773"/>
      <c r="P140" s="773"/>
      <c r="Q140" s="773"/>
      <c r="R140" s="773"/>
      <c r="S140" s="773"/>
      <c r="T140" s="773"/>
      <c r="U140" s="773"/>
      <c r="V140" s="773"/>
      <c r="W140" s="773"/>
      <c r="X140" s="773"/>
      <c r="Y140" s="773"/>
      <c r="Z140" s="773"/>
      <c r="AA140" s="773"/>
      <c r="AB140" s="773"/>
      <c r="AC140" s="773"/>
      <c r="AD140" s="773"/>
      <c r="AE140" s="773"/>
      <c r="AF140" s="773"/>
      <c r="AG140" s="773"/>
      <c r="AH140" s="773"/>
      <c r="AI140" s="773"/>
      <c r="AJ140" s="774"/>
    </row>
    <row r="141" spans="1:36" ht="22.5" customHeight="1" x14ac:dyDescent="0.25">
      <c r="A141" s="772" t="s">
        <v>694</v>
      </c>
      <c r="B141" s="773"/>
      <c r="C141" s="773"/>
      <c r="D141" s="773"/>
      <c r="E141" s="773"/>
      <c r="F141" s="773"/>
      <c r="G141" s="773"/>
      <c r="H141" s="773"/>
      <c r="I141" s="773"/>
      <c r="J141" s="773"/>
      <c r="K141" s="773"/>
      <c r="L141" s="773"/>
      <c r="M141" s="773"/>
      <c r="N141" s="773"/>
      <c r="O141" s="773"/>
      <c r="P141" s="773"/>
      <c r="Q141" s="773"/>
      <c r="R141" s="773"/>
      <c r="S141" s="773"/>
      <c r="T141" s="773"/>
      <c r="U141" s="773"/>
      <c r="V141" s="773"/>
      <c r="W141" s="773"/>
      <c r="X141" s="773"/>
      <c r="Y141" s="773"/>
      <c r="Z141" s="773"/>
      <c r="AA141" s="773"/>
      <c r="AB141" s="773"/>
      <c r="AC141" s="773"/>
      <c r="AD141" s="773"/>
      <c r="AE141" s="773"/>
      <c r="AF141" s="773"/>
      <c r="AG141" s="773"/>
      <c r="AH141" s="773"/>
      <c r="AI141" s="773"/>
      <c r="AJ141" s="774"/>
    </row>
    <row r="142" spans="1:36" ht="75" x14ac:dyDescent="0.25">
      <c r="A142" s="741" t="s">
        <v>1354</v>
      </c>
      <c r="B142" s="977" t="s">
        <v>608</v>
      </c>
      <c r="C142" s="470" t="s">
        <v>1136</v>
      </c>
      <c r="D142" s="471" t="s">
        <v>481</v>
      </c>
      <c r="E142" s="472">
        <v>1</v>
      </c>
      <c r="F142" s="354" t="s">
        <v>453</v>
      </c>
      <c r="G142" s="354" t="s">
        <v>453</v>
      </c>
      <c r="H142" s="354" t="s">
        <v>453</v>
      </c>
      <c r="I142" s="355">
        <v>1</v>
      </c>
      <c r="J142" s="301" t="s">
        <v>453</v>
      </c>
      <c r="K142" s="301" t="s">
        <v>453</v>
      </c>
      <c r="L142" s="301" t="s">
        <v>453</v>
      </c>
      <c r="M142" s="301" t="s">
        <v>453</v>
      </c>
      <c r="N142" s="301" t="s">
        <v>453</v>
      </c>
      <c r="O142" s="301" t="s">
        <v>453</v>
      </c>
      <c r="P142" s="301" t="s">
        <v>453</v>
      </c>
      <c r="Q142" s="301" t="s">
        <v>453</v>
      </c>
      <c r="R142" s="250" t="s">
        <v>609</v>
      </c>
      <c r="S142" s="404" t="s">
        <v>610</v>
      </c>
      <c r="T142" s="547" t="s">
        <v>627</v>
      </c>
      <c r="U142" s="397">
        <v>80000</v>
      </c>
      <c r="V142" s="356"/>
      <c r="W142" s="356"/>
      <c r="X142" s="356"/>
      <c r="Y142" s="357"/>
      <c r="Z142" s="356"/>
      <c r="AA142" s="356"/>
      <c r="AB142" s="255"/>
      <c r="AC142" s="255"/>
      <c r="AD142" s="255"/>
      <c r="AE142" s="255"/>
      <c r="AF142" s="255"/>
      <c r="AG142" s="300"/>
      <c r="AJ142" s="385" t="s">
        <v>84</v>
      </c>
    </row>
    <row r="143" spans="1:36" ht="60" x14ac:dyDescent="0.25">
      <c r="A143" s="742"/>
      <c r="B143" s="978"/>
      <c r="C143" s="473" t="s">
        <v>1137</v>
      </c>
      <c r="D143" s="471" t="s">
        <v>481</v>
      </c>
      <c r="E143" s="474">
        <v>1</v>
      </c>
      <c r="F143" s="301" t="s">
        <v>453</v>
      </c>
      <c r="G143" s="301" t="s">
        <v>453</v>
      </c>
      <c r="H143" s="401">
        <v>1</v>
      </c>
      <c r="I143" s="301" t="s">
        <v>453</v>
      </c>
      <c r="J143" s="301" t="s">
        <v>453</v>
      </c>
      <c r="K143" s="401">
        <v>1</v>
      </c>
      <c r="L143" s="301" t="s">
        <v>453</v>
      </c>
      <c r="M143" s="301" t="s">
        <v>453</v>
      </c>
      <c r="N143" s="401">
        <v>1</v>
      </c>
      <c r="O143" s="301" t="s">
        <v>453</v>
      </c>
      <c r="P143" s="301" t="s">
        <v>453</v>
      </c>
      <c r="Q143" s="401">
        <v>1</v>
      </c>
      <c r="R143" s="302" t="s">
        <v>611</v>
      </c>
      <c r="S143" s="404" t="s">
        <v>612</v>
      </c>
      <c r="T143" s="547"/>
      <c r="U143" s="250"/>
      <c r="V143" s="270"/>
      <c r="W143" s="270"/>
      <c r="X143" s="300"/>
      <c r="Y143" s="270"/>
      <c r="Z143" s="270"/>
      <c r="AA143" s="300"/>
      <c r="AB143" s="273"/>
      <c r="AC143" s="5"/>
      <c r="AD143" s="300"/>
      <c r="AE143" s="5"/>
      <c r="AF143" s="270"/>
      <c r="AG143" s="300"/>
      <c r="AJ143" s="385" t="s">
        <v>85</v>
      </c>
    </row>
    <row r="144" spans="1:36" ht="75" x14ac:dyDescent="0.25">
      <c r="A144" s="857"/>
      <c r="B144" s="979"/>
      <c r="C144" s="475" t="s">
        <v>1138</v>
      </c>
      <c r="D144" s="471" t="s">
        <v>481</v>
      </c>
      <c r="E144" s="472">
        <v>1</v>
      </c>
      <c r="F144" s="416" t="s">
        <v>453</v>
      </c>
      <c r="G144" s="416" t="s">
        <v>453</v>
      </c>
      <c r="H144" s="416" t="s">
        <v>453</v>
      </c>
      <c r="I144" s="416" t="s">
        <v>453</v>
      </c>
      <c r="J144" s="416" t="s">
        <v>453</v>
      </c>
      <c r="K144" s="416" t="s">
        <v>453</v>
      </c>
      <c r="L144" s="416" t="s">
        <v>453</v>
      </c>
      <c r="M144" s="352">
        <v>1</v>
      </c>
      <c r="N144" s="416" t="s">
        <v>453</v>
      </c>
      <c r="O144" s="416" t="s">
        <v>453</v>
      </c>
      <c r="P144" s="416" t="s">
        <v>453</v>
      </c>
      <c r="Q144" s="416" t="s">
        <v>453</v>
      </c>
      <c r="R144" s="302" t="s">
        <v>613</v>
      </c>
      <c r="S144" s="404" t="s">
        <v>1194</v>
      </c>
      <c r="T144" s="547"/>
      <c r="U144" s="250"/>
      <c r="V144" s="270"/>
      <c r="W144" s="270"/>
      <c r="X144" s="270"/>
      <c r="Y144" s="270"/>
      <c r="Z144" s="270"/>
      <c r="AA144" s="270"/>
      <c r="AB144" s="270"/>
      <c r="AC144" s="300"/>
      <c r="AD144" s="270"/>
      <c r="AE144" s="270"/>
      <c r="AF144" s="270"/>
      <c r="AG144" s="270"/>
      <c r="AJ144" s="385" t="s">
        <v>85</v>
      </c>
    </row>
    <row r="145" spans="1:36" ht="60" x14ac:dyDescent="0.25">
      <c r="A145" s="476" t="s">
        <v>1139</v>
      </c>
      <c r="B145" s="470" t="s">
        <v>614</v>
      </c>
      <c r="C145" s="470" t="s">
        <v>1140</v>
      </c>
      <c r="D145" s="471" t="s">
        <v>481</v>
      </c>
      <c r="E145" s="474">
        <v>1</v>
      </c>
      <c r="F145" s="358" t="s">
        <v>453</v>
      </c>
      <c r="G145" s="358" t="s">
        <v>453</v>
      </c>
      <c r="H145" s="358" t="s">
        <v>453</v>
      </c>
      <c r="I145" s="358" t="s">
        <v>453</v>
      </c>
      <c r="J145" s="365">
        <v>1</v>
      </c>
      <c r="K145" s="358" t="s">
        <v>453</v>
      </c>
      <c r="L145" s="358" t="s">
        <v>453</v>
      </c>
      <c r="M145" s="358" t="s">
        <v>453</v>
      </c>
      <c r="N145" s="358" t="s">
        <v>453</v>
      </c>
      <c r="O145" s="365">
        <v>1</v>
      </c>
      <c r="P145" s="358" t="s">
        <v>453</v>
      </c>
      <c r="Q145" s="358" t="s">
        <v>453</v>
      </c>
      <c r="R145" s="302" t="s">
        <v>615</v>
      </c>
      <c r="S145" s="404" t="s">
        <v>616</v>
      </c>
      <c r="T145" s="547"/>
      <c r="U145" s="250"/>
      <c r="V145" s="359"/>
      <c r="W145" s="5"/>
      <c r="X145" s="359"/>
      <c r="Y145" s="359"/>
      <c r="Z145" s="361"/>
      <c r="AA145" s="359"/>
      <c r="AB145" s="359"/>
      <c r="AC145" s="359"/>
      <c r="AD145" s="359"/>
      <c r="AE145" s="361"/>
      <c r="AF145" s="5"/>
      <c r="AG145" s="359"/>
      <c r="AJ145" s="385" t="s">
        <v>85</v>
      </c>
    </row>
    <row r="146" spans="1:36" ht="38.25" customHeight="1" x14ac:dyDescent="0.25">
      <c r="A146" s="548" t="s">
        <v>617</v>
      </c>
      <c r="B146" s="835" t="s">
        <v>618</v>
      </c>
      <c r="C146" s="836" t="s">
        <v>1355</v>
      </c>
      <c r="D146" s="839" t="s">
        <v>481</v>
      </c>
      <c r="E146" s="840">
        <v>12</v>
      </c>
      <c r="F146" s="843">
        <v>1</v>
      </c>
      <c r="G146" s="843">
        <v>1</v>
      </c>
      <c r="H146" s="846">
        <v>1</v>
      </c>
      <c r="I146" s="843">
        <v>1</v>
      </c>
      <c r="J146" s="843">
        <v>1</v>
      </c>
      <c r="K146" s="846">
        <v>1</v>
      </c>
      <c r="L146" s="843">
        <v>1</v>
      </c>
      <c r="M146" s="843">
        <v>1</v>
      </c>
      <c r="N146" s="846">
        <v>1</v>
      </c>
      <c r="O146" s="843">
        <v>1</v>
      </c>
      <c r="P146" s="843">
        <v>1</v>
      </c>
      <c r="Q146" s="846">
        <v>1</v>
      </c>
      <c r="R146" s="404" t="s">
        <v>619</v>
      </c>
      <c r="S146" s="404" t="s">
        <v>620</v>
      </c>
      <c r="T146" s="547"/>
      <c r="U146" s="250"/>
      <c r="V146" s="271"/>
      <c r="W146" s="271"/>
      <c r="X146" s="271"/>
      <c r="Y146" s="271"/>
      <c r="Z146" s="271"/>
      <c r="AA146" s="271"/>
      <c r="AB146" s="271"/>
      <c r="AC146" s="271"/>
      <c r="AD146" s="271"/>
      <c r="AE146" s="271"/>
      <c r="AF146" s="271"/>
      <c r="AG146" s="271"/>
      <c r="AJ146" s="385" t="s">
        <v>85</v>
      </c>
    </row>
    <row r="147" spans="1:36" ht="45" x14ac:dyDescent="0.25">
      <c r="A147" s="548"/>
      <c r="B147" s="835"/>
      <c r="C147" s="837"/>
      <c r="D147" s="839"/>
      <c r="E147" s="841"/>
      <c r="F147" s="844"/>
      <c r="G147" s="844"/>
      <c r="H147" s="847"/>
      <c r="I147" s="844"/>
      <c r="J147" s="844"/>
      <c r="K147" s="847"/>
      <c r="L147" s="844"/>
      <c r="M147" s="844"/>
      <c r="N147" s="847"/>
      <c r="O147" s="844"/>
      <c r="P147" s="844"/>
      <c r="Q147" s="847"/>
      <c r="R147" s="404" t="s">
        <v>621</v>
      </c>
      <c r="S147" s="404" t="s">
        <v>1200</v>
      </c>
      <c r="T147" s="547"/>
      <c r="U147" s="250"/>
      <c r="V147" s="271"/>
      <c r="W147" s="271"/>
      <c r="X147" s="271"/>
      <c r="Y147" s="271"/>
      <c r="Z147" s="271"/>
      <c r="AA147" s="271"/>
      <c r="AB147" s="271"/>
      <c r="AC147" s="271"/>
      <c r="AD147" s="271"/>
      <c r="AE147" s="271"/>
      <c r="AF147" s="271"/>
      <c r="AG147" s="271"/>
      <c r="AJ147" s="385" t="s">
        <v>85</v>
      </c>
    </row>
    <row r="148" spans="1:36" ht="60" x14ac:dyDescent="0.25">
      <c r="A148" s="548"/>
      <c r="B148" s="835"/>
      <c r="C148" s="838"/>
      <c r="D148" s="839"/>
      <c r="E148" s="842"/>
      <c r="F148" s="845"/>
      <c r="G148" s="845"/>
      <c r="H148" s="848"/>
      <c r="I148" s="845"/>
      <c r="J148" s="845"/>
      <c r="K148" s="848"/>
      <c r="L148" s="845"/>
      <c r="M148" s="845"/>
      <c r="N148" s="848"/>
      <c r="O148" s="845"/>
      <c r="P148" s="845"/>
      <c r="Q148" s="848"/>
      <c r="R148" s="302" t="s">
        <v>622</v>
      </c>
      <c r="S148" s="404" t="s">
        <v>1201</v>
      </c>
      <c r="T148" s="547"/>
      <c r="U148" s="250"/>
      <c r="V148" s="270"/>
      <c r="W148" s="270"/>
      <c r="X148" s="270"/>
      <c r="Y148" s="270"/>
      <c r="Z148" s="270"/>
      <c r="AA148" s="270"/>
      <c r="AB148" s="270"/>
      <c r="AC148" s="270"/>
      <c r="AD148" s="270"/>
      <c r="AE148" s="271"/>
      <c r="AF148" s="270"/>
      <c r="AG148" s="270"/>
      <c r="AJ148" s="385" t="s">
        <v>85</v>
      </c>
    </row>
    <row r="149" spans="1:36" ht="45" x14ac:dyDescent="0.25">
      <c r="A149" s="476" t="s">
        <v>623</v>
      </c>
      <c r="B149" s="476" t="s">
        <v>624</v>
      </c>
      <c r="C149" s="476" t="s">
        <v>1356</v>
      </c>
      <c r="D149" s="471" t="s">
        <v>481</v>
      </c>
      <c r="E149" s="477">
        <v>48</v>
      </c>
      <c r="F149" s="352">
        <v>4</v>
      </c>
      <c r="G149" s="352">
        <v>4</v>
      </c>
      <c r="H149" s="352">
        <v>4</v>
      </c>
      <c r="I149" s="352">
        <v>4</v>
      </c>
      <c r="J149" s="352">
        <v>4</v>
      </c>
      <c r="K149" s="352">
        <v>4</v>
      </c>
      <c r="L149" s="352">
        <v>4</v>
      </c>
      <c r="M149" s="352">
        <v>4</v>
      </c>
      <c r="N149" s="352">
        <v>4</v>
      </c>
      <c r="O149" s="352">
        <v>4</v>
      </c>
      <c r="P149" s="352">
        <v>4</v>
      </c>
      <c r="Q149" s="352">
        <v>4</v>
      </c>
      <c r="R149" s="302" t="s">
        <v>625</v>
      </c>
      <c r="S149" s="404" t="s">
        <v>626</v>
      </c>
      <c r="T149" s="547"/>
      <c r="U149" s="250"/>
      <c r="V149" s="271"/>
      <c r="W149" s="271"/>
      <c r="X149" s="271"/>
      <c r="Y149" s="271"/>
      <c r="Z149" s="271"/>
      <c r="AA149" s="271"/>
      <c r="AB149" s="271"/>
      <c r="AC149" s="271"/>
      <c r="AD149" s="271"/>
      <c r="AE149" s="271"/>
      <c r="AF149" s="271"/>
      <c r="AG149" s="271"/>
      <c r="AJ149" s="385" t="s">
        <v>85</v>
      </c>
    </row>
    <row r="150" spans="1:36" ht="29.25" customHeight="1" x14ac:dyDescent="0.25">
      <c r="A150" s="546" t="s">
        <v>628</v>
      </c>
      <c r="B150" s="546"/>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row>
    <row r="151" spans="1:36" ht="30" customHeight="1" x14ac:dyDescent="0.25">
      <c r="A151" s="741" t="s">
        <v>629</v>
      </c>
      <c r="B151" s="741" t="s">
        <v>630</v>
      </c>
      <c r="C151" s="548" t="s">
        <v>1357</v>
      </c>
      <c r="D151" s="839" t="s">
        <v>481</v>
      </c>
      <c r="E151" s="858">
        <v>1</v>
      </c>
      <c r="F151" s="729" t="s">
        <v>453</v>
      </c>
      <c r="G151" s="729" t="s">
        <v>453</v>
      </c>
      <c r="H151" s="636">
        <v>1</v>
      </c>
      <c r="I151" s="729" t="s">
        <v>453</v>
      </c>
      <c r="J151" s="729" t="s">
        <v>453</v>
      </c>
      <c r="K151" s="636">
        <v>1</v>
      </c>
      <c r="L151" s="729" t="s">
        <v>453</v>
      </c>
      <c r="M151" s="729" t="s">
        <v>453</v>
      </c>
      <c r="N151" s="636">
        <v>1</v>
      </c>
      <c r="O151" s="729" t="s">
        <v>453</v>
      </c>
      <c r="P151" s="729" t="s">
        <v>453</v>
      </c>
      <c r="Q151" s="636">
        <v>1</v>
      </c>
      <c r="R151" s="234" t="s">
        <v>631</v>
      </c>
      <c r="S151" s="404" t="s">
        <v>632</v>
      </c>
      <c r="T151" s="547" t="s">
        <v>627</v>
      </c>
      <c r="U151" s="382"/>
      <c r="V151" s="270"/>
      <c r="W151" s="270"/>
      <c r="X151" s="300"/>
      <c r="Y151" s="270"/>
      <c r="Z151" s="270"/>
      <c r="AA151" s="300"/>
      <c r="AB151" s="270"/>
      <c r="AC151" s="270"/>
      <c r="AD151" s="300"/>
      <c r="AE151" s="270"/>
      <c r="AF151" s="270"/>
      <c r="AG151" s="300"/>
      <c r="AJ151" s="385" t="s">
        <v>85</v>
      </c>
    </row>
    <row r="152" spans="1:36" ht="30" customHeight="1" x14ac:dyDescent="0.25">
      <c r="A152" s="742"/>
      <c r="B152" s="742"/>
      <c r="C152" s="548"/>
      <c r="D152" s="839"/>
      <c r="E152" s="858"/>
      <c r="F152" s="729"/>
      <c r="G152" s="729"/>
      <c r="H152" s="636"/>
      <c r="I152" s="729"/>
      <c r="J152" s="729"/>
      <c r="K152" s="636"/>
      <c r="L152" s="729"/>
      <c r="M152" s="729"/>
      <c r="N152" s="636"/>
      <c r="O152" s="729"/>
      <c r="P152" s="729"/>
      <c r="Q152" s="636"/>
      <c r="R152" s="234" t="s">
        <v>633</v>
      </c>
      <c r="S152" s="404" t="s">
        <v>634</v>
      </c>
      <c r="T152" s="547"/>
      <c r="U152" s="382"/>
      <c r="V152" s="300"/>
      <c r="W152" s="303"/>
      <c r="X152" s="300"/>
      <c r="Y152" s="300"/>
      <c r="Z152" s="300"/>
      <c r="AA152" s="300"/>
      <c r="AB152" s="300"/>
      <c r="AC152" s="300"/>
      <c r="AD152" s="300"/>
      <c r="AE152" s="300"/>
      <c r="AF152" s="300"/>
      <c r="AG152" s="300"/>
      <c r="AJ152" s="385" t="s">
        <v>85</v>
      </c>
    </row>
    <row r="153" spans="1:36" ht="44.25" customHeight="1" x14ac:dyDescent="0.25">
      <c r="A153" s="742"/>
      <c r="B153" s="742"/>
      <c r="C153" s="741" t="s">
        <v>1358</v>
      </c>
      <c r="D153" s="854" t="s">
        <v>486</v>
      </c>
      <c r="E153" s="862">
        <v>0.9</v>
      </c>
      <c r="F153" s="859" t="s">
        <v>453</v>
      </c>
      <c r="G153" s="859" t="s">
        <v>453</v>
      </c>
      <c r="H153" s="602">
        <v>0.9</v>
      </c>
      <c r="I153" s="859" t="s">
        <v>453</v>
      </c>
      <c r="J153" s="859" t="s">
        <v>453</v>
      </c>
      <c r="K153" s="602">
        <v>0.9</v>
      </c>
      <c r="L153" s="602">
        <v>0.9</v>
      </c>
      <c r="M153" s="859" t="s">
        <v>453</v>
      </c>
      <c r="N153" s="859" t="s">
        <v>453</v>
      </c>
      <c r="O153" s="602">
        <v>0.9</v>
      </c>
      <c r="P153" s="859" t="s">
        <v>453</v>
      </c>
      <c r="Q153" s="859" t="s">
        <v>453</v>
      </c>
      <c r="R153" s="229" t="s">
        <v>1270</v>
      </c>
      <c r="S153" s="234" t="s">
        <v>1293</v>
      </c>
      <c r="T153" s="547"/>
      <c r="U153" s="599">
        <v>1064000</v>
      </c>
      <c r="V153" s="357"/>
      <c r="W153" s="230"/>
      <c r="X153" s="227"/>
      <c r="Y153" s="227"/>
      <c r="Z153" s="227"/>
      <c r="AA153" s="357"/>
      <c r="AB153" s="357"/>
      <c r="AC153" s="227"/>
      <c r="AD153" s="227"/>
      <c r="AE153" s="357"/>
      <c r="AF153" s="227"/>
      <c r="AG153" s="227"/>
      <c r="AJ153" s="385" t="s">
        <v>85</v>
      </c>
    </row>
    <row r="154" spans="1:36" ht="39.75" customHeight="1" x14ac:dyDescent="0.25">
      <c r="A154" s="742"/>
      <c r="B154" s="742"/>
      <c r="C154" s="742"/>
      <c r="D154" s="855"/>
      <c r="E154" s="863"/>
      <c r="F154" s="860"/>
      <c r="G154" s="860"/>
      <c r="H154" s="603"/>
      <c r="I154" s="860"/>
      <c r="J154" s="860"/>
      <c r="K154" s="603"/>
      <c r="L154" s="603"/>
      <c r="M154" s="860"/>
      <c r="N154" s="860"/>
      <c r="O154" s="603"/>
      <c r="P154" s="860"/>
      <c r="Q154" s="860"/>
      <c r="R154" s="229" t="s">
        <v>1314</v>
      </c>
      <c r="S154" s="234" t="s">
        <v>1292</v>
      </c>
      <c r="T154" s="547"/>
      <c r="U154" s="600"/>
      <c r="V154" s="227"/>
      <c r="W154" s="230"/>
      <c r="X154" s="227"/>
      <c r="Y154" s="227"/>
      <c r="Z154" s="227"/>
      <c r="AA154" s="227"/>
      <c r="AB154" s="357"/>
      <c r="AC154" s="227"/>
      <c r="AD154" s="227"/>
      <c r="AE154" s="227"/>
      <c r="AF154" s="227"/>
      <c r="AG154" s="227"/>
      <c r="AJ154" s="385" t="s">
        <v>85</v>
      </c>
    </row>
    <row r="155" spans="1:36" ht="43.5" customHeight="1" x14ac:dyDescent="0.25">
      <c r="A155" s="742"/>
      <c r="B155" s="742"/>
      <c r="C155" s="742"/>
      <c r="D155" s="855"/>
      <c r="E155" s="863"/>
      <c r="F155" s="860"/>
      <c r="G155" s="860"/>
      <c r="H155" s="603"/>
      <c r="I155" s="860"/>
      <c r="J155" s="860"/>
      <c r="K155" s="603"/>
      <c r="L155" s="603"/>
      <c r="M155" s="860"/>
      <c r="N155" s="860"/>
      <c r="O155" s="603"/>
      <c r="P155" s="860"/>
      <c r="Q155" s="860"/>
      <c r="R155" s="229" t="s">
        <v>1271</v>
      </c>
      <c r="S155" s="234" t="s">
        <v>635</v>
      </c>
      <c r="T155" s="547"/>
      <c r="U155" s="600"/>
      <c r="V155" s="227"/>
      <c r="W155" s="230"/>
      <c r="X155" s="227"/>
      <c r="Y155" s="227"/>
      <c r="Z155" s="227"/>
      <c r="AA155" s="227"/>
      <c r="AB155" s="357"/>
      <c r="AC155" s="227"/>
      <c r="AD155" s="227"/>
      <c r="AE155" s="227"/>
      <c r="AF155" s="227"/>
      <c r="AG155" s="227"/>
      <c r="AJ155" s="385" t="s">
        <v>85</v>
      </c>
    </row>
    <row r="156" spans="1:36" ht="41.25" customHeight="1" x14ac:dyDescent="0.25">
      <c r="A156" s="742"/>
      <c r="B156" s="742"/>
      <c r="C156" s="742"/>
      <c r="D156" s="855"/>
      <c r="E156" s="863"/>
      <c r="F156" s="860"/>
      <c r="G156" s="860"/>
      <c r="H156" s="603"/>
      <c r="I156" s="860"/>
      <c r="J156" s="860"/>
      <c r="K156" s="603"/>
      <c r="L156" s="603"/>
      <c r="M156" s="860"/>
      <c r="N156" s="860"/>
      <c r="O156" s="603"/>
      <c r="P156" s="860"/>
      <c r="Q156" s="860"/>
      <c r="R156" s="229" t="s">
        <v>1272</v>
      </c>
      <c r="S156" s="234" t="s">
        <v>635</v>
      </c>
      <c r="T156" s="547"/>
      <c r="U156" s="600"/>
      <c r="V156" s="227"/>
      <c r="W156" s="230"/>
      <c r="X156" s="227"/>
      <c r="Y156" s="227"/>
      <c r="Z156" s="227"/>
      <c r="AA156" s="227"/>
      <c r="AB156" s="227"/>
      <c r="AC156" s="227"/>
      <c r="AD156" s="227"/>
      <c r="AE156" s="357"/>
      <c r="AF156" s="227"/>
      <c r="AG156" s="227"/>
      <c r="AJ156" s="385" t="s">
        <v>85</v>
      </c>
    </row>
    <row r="157" spans="1:36" ht="42" customHeight="1" x14ac:dyDescent="0.25">
      <c r="A157" s="742"/>
      <c r="B157" s="742"/>
      <c r="C157" s="857"/>
      <c r="D157" s="856"/>
      <c r="E157" s="864"/>
      <c r="F157" s="861"/>
      <c r="G157" s="861"/>
      <c r="H157" s="604"/>
      <c r="I157" s="861"/>
      <c r="J157" s="861"/>
      <c r="K157" s="604"/>
      <c r="L157" s="604"/>
      <c r="M157" s="861"/>
      <c r="N157" s="861"/>
      <c r="O157" s="604"/>
      <c r="P157" s="861"/>
      <c r="Q157" s="861"/>
      <c r="R157" s="229" t="s">
        <v>636</v>
      </c>
      <c r="S157" s="234" t="s">
        <v>635</v>
      </c>
      <c r="T157" s="547"/>
      <c r="U157" s="601"/>
      <c r="V157" s="227"/>
      <c r="W157" s="230"/>
      <c r="X157" s="227"/>
      <c r="Y157" s="227"/>
      <c r="Z157" s="227"/>
      <c r="AA157" s="227"/>
      <c r="AB157" s="227"/>
      <c r="AC157" s="227"/>
      <c r="AD157" s="227"/>
      <c r="AE157" s="357"/>
      <c r="AF157" s="227"/>
      <c r="AG157" s="227"/>
      <c r="AJ157" s="385" t="s">
        <v>85</v>
      </c>
    </row>
    <row r="158" spans="1:36" ht="30" customHeight="1" x14ac:dyDescent="0.25">
      <c r="A158" s="742"/>
      <c r="B158" s="742"/>
      <c r="C158" s="741" t="s">
        <v>1359</v>
      </c>
      <c r="D158" s="854" t="s">
        <v>637</v>
      </c>
      <c r="E158" s="851">
        <v>0.9</v>
      </c>
      <c r="F158" s="726" t="s">
        <v>453</v>
      </c>
      <c r="G158" s="726" t="s">
        <v>453</v>
      </c>
      <c r="H158" s="726" t="s">
        <v>453</v>
      </c>
      <c r="I158" s="580">
        <v>0.9</v>
      </c>
      <c r="J158" s="726" t="s">
        <v>453</v>
      </c>
      <c r="K158" s="726" t="s">
        <v>453</v>
      </c>
      <c r="L158" s="580">
        <v>0.9</v>
      </c>
      <c r="M158" s="726" t="s">
        <v>453</v>
      </c>
      <c r="N158" s="726" t="s">
        <v>453</v>
      </c>
      <c r="O158" s="580">
        <v>0.9</v>
      </c>
      <c r="P158" s="726" t="s">
        <v>453</v>
      </c>
      <c r="Q158" s="580">
        <v>0.9</v>
      </c>
      <c r="R158" s="82" t="s">
        <v>1232</v>
      </c>
      <c r="S158" s="234" t="s">
        <v>638</v>
      </c>
      <c r="T158" s="547"/>
      <c r="U158" s="382"/>
      <c r="V158" s="359"/>
      <c r="W158" s="359"/>
      <c r="X158" s="359"/>
      <c r="Y158" s="361"/>
      <c r="Z158" s="360"/>
      <c r="AA158" s="359"/>
      <c r="AB158" s="359"/>
      <c r="AC158" s="359"/>
      <c r="AD158" s="359"/>
      <c r="AE158" s="359"/>
      <c r="AF158" s="359"/>
      <c r="AG158" s="359"/>
      <c r="AJ158" s="385" t="s">
        <v>85</v>
      </c>
    </row>
    <row r="159" spans="1:36" ht="30" customHeight="1" x14ac:dyDescent="0.25">
      <c r="A159" s="742"/>
      <c r="B159" s="742"/>
      <c r="C159" s="742"/>
      <c r="D159" s="855"/>
      <c r="E159" s="852"/>
      <c r="F159" s="727"/>
      <c r="G159" s="727"/>
      <c r="H159" s="727"/>
      <c r="I159" s="581"/>
      <c r="J159" s="727"/>
      <c r="K159" s="727"/>
      <c r="L159" s="581"/>
      <c r="M159" s="727"/>
      <c r="N159" s="727"/>
      <c r="O159" s="581"/>
      <c r="P159" s="727"/>
      <c r="Q159" s="581"/>
      <c r="R159" s="82" t="s">
        <v>1233</v>
      </c>
      <c r="S159" s="234" t="s">
        <v>1291</v>
      </c>
      <c r="T159" s="547"/>
      <c r="U159" s="382"/>
      <c r="V159" s="359"/>
      <c r="W159" s="359"/>
      <c r="X159" s="359"/>
      <c r="Y159" s="359"/>
      <c r="Z159" s="360"/>
      <c r="AA159" s="361"/>
      <c r="AB159" s="359"/>
      <c r="AC159" s="359"/>
      <c r="AD159" s="359"/>
      <c r="AE159" s="359"/>
      <c r="AF159" s="359"/>
      <c r="AG159" s="359"/>
      <c r="AJ159" s="385" t="s">
        <v>85</v>
      </c>
    </row>
    <row r="160" spans="1:36" ht="48.75" customHeight="1" x14ac:dyDescent="0.25">
      <c r="A160" s="742"/>
      <c r="B160" s="742"/>
      <c r="C160" s="742"/>
      <c r="D160" s="855"/>
      <c r="E160" s="852"/>
      <c r="F160" s="727"/>
      <c r="G160" s="727"/>
      <c r="H160" s="727"/>
      <c r="I160" s="581"/>
      <c r="J160" s="727"/>
      <c r="K160" s="727"/>
      <c r="L160" s="581"/>
      <c r="M160" s="727"/>
      <c r="N160" s="727"/>
      <c r="O160" s="581"/>
      <c r="P160" s="727"/>
      <c r="Q160" s="581"/>
      <c r="R160" s="82" t="s">
        <v>1234</v>
      </c>
      <c r="S160" s="234" t="s">
        <v>639</v>
      </c>
      <c r="T160" s="547"/>
      <c r="U160" s="382"/>
      <c r="V160" s="359"/>
      <c r="W160" s="359"/>
      <c r="X160" s="359"/>
      <c r="Y160" s="359"/>
      <c r="Z160" s="360"/>
      <c r="AA160" s="359"/>
      <c r="AB160" s="359"/>
      <c r="AC160" s="359"/>
      <c r="AD160" s="359"/>
      <c r="AE160" s="361"/>
      <c r="AF160" s="359"/>
      <c r="AG160" s="359"/>
      <c r="AJ160" s="385" t="s">
        <v>85</v>
      </c>
    </row>
    <row r="161" spans="1:36" ht="42" customHeight="1" x14ac:dyDescent="0.25">
      <c r="A161" s="742"/>
      <c r="B161" s="742"/>
      <c r="C161" s="857"/>
      <c r="D161" s="856"/>
      <c r="E161" s="853"/>
      <c r="F161" s="728"/>
      <c r="G161" s="728"/>
      <c r="H161" s="728"/>
      <c r="I161" s="660"/>
      <c r="J161" s="728"/>
      <c r="K161" s="728"/>
      <c r="L161" s="660"/>
      <c r="M161" s="728"/>
      <c r="N161" s="728"/>
      <c r="O161" s="660"/>
      <c r="P161" s="728"/>
      <c r="Q161" s="660"/>
      <c r="R161" s="82" t="s">
        <v>1235</v>
      </c>
      <c r="S161" s="234" t="s">
        <v>640</v>
      </c>
      <c r="T161" s="547"/>
      <c r="U161" s="374"/>
      <c r="V161" s="359"/>
      <c r="W161" s="359"/>
      <c r="X161" s="359"/>
      <c r="Y161" s="359"/>
      <c r="Z161" s="360"/>
      <c r="AA161" s="359"/>
      <c r="AB161" s="359"/>
      <c r="AC161" s="359"/>
      <c r="AD161" s="359"/>
      <c r="AE161" s="359"/>
      <c r="AF161" s="359"/>
      <c r="AG161" s="361"/>
      <c r="AJ161" s="385" t="s">
        <v>85</v>
      </c>
    </row>
    <row r="162" spans="1:36" ht="44.25" customHeight="1" x14ac:dyDescent="0.25">
      <c r="A162" s="548" t="s">
        <v>641</v>
      </c>
      <c r="B162" s="548" t="s">
        <v>642</v>
      </c>
      <c r="C162" s="548" t="s">
        <v>1360</v>
      </c>
      <c r="D162" s="839" t="s">
        <v>637</v>
      </c>
      <c r="E162" s="865">
        <v>1</v>
      </c>
      <c r="F162" s="577" t="s">
        <v>453</v>
      </c>
      <c r="G162" s="577" t="s">
        <v>453</v>
      </c>
      <c r="H162" s="577" t="s">
        <v>453</v>
      </c>
      <c r="I162" s="577" t="s">
        <v>453</v>
      </c>
      <c r="J162" s="577" t="s">
        <v>453</v>
      </c>
      <c r="K162" s="577" t="s">
        <v>453</v>
      </c>
      <c r="L162" s="584">
        <v>1</v>
      </c>
      <c r="M162" s="577" t="s">
        <v>453</v>
      </c>
      <c r="N162" s="577" t="s">
        <v>453</v>
      </c>
      <c r="O162" s="577" t="s">
        <v>453</v>
      </c>
      <c r="P162" s="577" t="s">
        <v>453</v>
      </c>
      <c r="Q162" s="584">
        <v>1</v>
      </c>
      <c r="R162" s="234" t="s">
        <v>643</v>
      </c>
      <c r="S162" s="404" t="s">
        <v>644</v>
      </c>
      <c r="T162" s="547"/>
      <c r="U162" s="570">
        <v>112500</v>
      </c>
      <c r="V162" s="300"/>
      <c r="W162" s="270"/>
      <c r="X162" s="270"/>
      <c r="Y162" s="270"/>
      <c r="Z162" s="273"/>
      <c r="AA162" s="270"/>
      <c r="AB162" s="270"/>
      <c r="AC162" s="270"/>
      <c r="AD162" s="270"/>
      <c r="AE162" s="270"/>
      <c r="AF162" s="270"/>
      <c r="AG162" s="270"/>
      <c r="AJ162" s="385" t="s">
        <v>85</v>
      </c>
    </row>
    <row r="163" spans="1:36" ht="30" customHeight="1" x14ac:dyDescent="0.25">
      <c r="A163" s="548"/>
      <c r="B163" s="548"/>
      <c r="C163" s="548"/>
      <c r="D163" s="839"/>
      <c r="E163" s="865"/>
      <c r="F163" s="577"/>
      <c r="G163" s="577"/>
      <c r="H163" s="577"/>
      <c r="I163" s="577"/>
      <c r="J163" s="577"/>
      <c r="K163" s="577"/>
      <c r="L163" s="584"/>
      <c r="M163" s="577"/>
      <c r="N163" s="577"/>
      <c r="O163" s="577"/>
      <c r="P163" s="577"/>
      <c r="Q163" s="584"/>
      <c r="R163" s="234" t="s">
        <v>1247</v>
      </c>
      <c r="S163" s="404" t="s">
        <v>645</v>
      </c>
      <c r="T163" s="547"/>
      <c r="U163" s="571"/>
      <c r="V163" s="270"/>
      <c r="W163" s="270"/>
      <c r="X163" s="300"/>
      <c r="Y163" s="270"/>
      <c r="Z163" s="273"/>
      <c r="AA163" s="300"/>
      <c r="AB163" s="270"/>
      <c r="AC163" s="270"/>
      <c r="AD163" s="300"/>
      <c r="AE163" s="270"/>
      <c r="AF163" s="270"/>
      <c r="AG163" s="270"/>
      <c r="AJ163" s="385" t="s">
        <v>85</v>
      </c>
    </row>
    <row r="164" spans="1:36" ht="30" customHeight="1" x14ac:dyDescent="0.25">
      <c r="A164" s="548"/>
      <c r="B164" s="548"/>
      <c r="C164" s="548"/>
      <c r="D164" s="839"/>
      <c r="E164" s="865"/>
      <c r="F164" s="577"/>
      <c r="G164" s="577"/>
      <c r="H164" s="577"/>
      <c r="I164" s="577"/>
      <c r="J164" s="577"/>
      <c r="K164" s="577"/>
      <c r="L164" s="584"/>
      <c r="M164" s="577"/>
      <c r="N164" s="577"/>
      <c r="O164" s="577"/>
      <c r="P164" s="577"/>
      <c r="Q164" s="584"/>
      <c r="R164" s="234" t="s">
        <v>1246</v>
      </c>
      <c r="S164" s="404" t="s">
        <v>646</v>
      </c>
      <c r="T164" s="547"/>
      <c r="U164" s="572"/>
      <c r="V164" s="270"/>
      <c r="W164" s="270"/>
      <c r="X164" s="5"/>
      <c r="Y164" s="270"/>
      <c r="Z164" s="273"/>
      <c r="AA164" s="270"/>
      <c r="AB164" s="270"/>
      <c r="AC164" s="270"/>
      <c r="AD164" s="270"/>
      <c r="AE164" s="270"/>
      <c r="AF164" s="300"/>
      <c r="AG164" s="270"/>
      <c r="AJ164" s="385" t="s">
        <v>85</v>
      </c>
    </row>
    <row r="165" spans="1:36" ht="30" customHeight="1" x14ac:dyDescent="0.25">
      <c r="A165" s="548"/>
      <c r="B165" s="548"/>
      <c r="C165" s="548" t="s">
        <v>1361</v>
      </c>
      <c r="D165" s="839" t="s">
        <v>481</v>
      </c>
      <c r="E165" s="865">
        <v>1</v>
      </c>
      <c r="F165" s="577" t="s">
        <v>453</v>
      </c>
      <c r="G165" s="577" t="s">
        <v>453</v>
      </c>
      <c r="H165" s="584">
        <v>1</v>
      </c>
      <c r="I165" s="577" t="s">
        <v>453</v>
      </c>
      <c r="J165" s="577" t="s">
        <v>453</v>
      </c>
      <c r="K165" s="584">
        <v>1</v>
      </c>
      <c r="L165" s="577" t="s">
        <v>453</v>
      </c>
      <c r="M165" s="577" t="s">
        <v>453</v>
      </c>
      <c r="N165" s="584">
        <v>1</v>
      </c>
      <c r="O165" s="577" t="s">
        <v>453</v>
      </c>
      <c r="P165" s="577" t="s">
        <v>453</v>
      </c>
      <c r="Q165" s="584">
        <v>1</v>
      </c>
      <c r="R165" s="234" t="s">
        <v>647</v>
      </c>
      <c r="S165" s="404" t="s">
        <v>648</v>
      </c>
      <c r="T165" s="547"/>
      <c r="U165" s="382"/>
      <c r="V165" s="270"/>
      <c r="W165" s="270"/>
      <c r="X165" s="300"/>
      <c r="Y165" s="270"/>
      <c r="Z165" s="270"/>
      <c r="AA165" s="300"/>
      <c r="AB165" s="270"/>
      <c r="AC165" s="270"/>
      <c r="AD165" s="300"/>
      <c r="AE165" s="270"/>
      <c r="AF165" s="270"/>
      <c r="AG165" s="300"/>
      <c r="AJ165" s="385" t="s">
        <v>85</v>
      </c>
    </row>
    <row r="166" spans="1:36" ht="30" x14ac:dyDescent="0.25">
      <c r="A166" s="548"/>
      <c r="B166" s="548"/>
      <c r="C166" s="548"/>
      <c r="D166" s="839"/>
      <c r="E166" s="865"/>
      <c r="F166" s="577"/>
      <c r="G166" s="577"/>
      <c r="H166" s="584"/>
      <c r="I166" s="577"/>
      <c r="J166" s="577"/>
      <c r="K166" s="584"/>
      <c r="L166" s="577"/>
      <c r="M166" s="577"/>
      <c r="N166" s="584"/>
      <c r="O166" s="577"/>
      <c r="P166" s="577"/>
      <c r="Q166" s="584"/>
      <c r="R166" s="234" t="s">
        <v>649</v>
      </c>
      <c r="S166" s="404" t="s">
        <v>650</v>
      </c>
      <c r="T166" s="547"/>
      <c r="U166" s="382"/>
      <c r="V166" s="5"/>
      <c r="W166" s="5"/>
      <c r="X166" s="300"/>
      <c r="Y166" s="5"/>
      <c r="Z166" s="5"/>
      <c r="AA166" s="300"/>
      <c r="AB166" s="5"/>
      <c r="AC166" s="5"/>
      <c r="AD166" s="300"/>
      <c r="AE166" s="5"/>
      <c r="AF166" s="5"/>
      <c r="AG166" s="300"/>
      <c r="AJ166" s="385" t="s">
        <v>85</v>
      </c>
    </row>
    <row r="167" spans="1:36" ht="60" x14ac:dyDescent="0.25">
      <c r="A167" s="548" t="s">
        <v>651</v>
      </c>
      <c r="B167" s="548" t="s">
        <v>652</v>
      </c>
      <c r="C167" s="476" t="s">
        <v>1362</v>
      </c>
      <c r="D167" s="471" t="s">
        <v>653</v>
      </c>
      <c r="E167" s="478">
        <v>1</v>
      </c>
      <c r="F167" s="414" t="s">
        <v>453</v>
      </c>
      <c r="G167" s="414" t="s">
        <v>453</v>
      </c>
      <c r="H167" s="409" t="s">
        <v>453</v>
      </c>
      <c r="I167" s="414" t="s">
        <v>453</v>
      </c>
      <c r="J167" s="414" t="s">
        <v>453</v>
      </c>
      <c r="K167" s="401">
        <v>1</v>
      </c>
      <c r="L167" s="414" t="s">
        <v>453</v>
      </c>
      <c r="M167" s="414" t="s">
        <v>453</v>
      </c>
      <c r="N167" s="409" t="s">
        <v>453</v>
      </c>
      <c r="O167" s="414" t="s">
        <v>453</v>
      </c>
      <c r="P167" s="414" t="s">
        <v>453</v>
      </c>
      <c r="Q167" s="401">
        <v>1</v>
      </c>
      <c r="R167" s="234" t="s">
        <v>654</v>
      </c>
      <c r="S167" s="404" t="s">
        <v>1265</v>
      </c>
      <c r="T167" s="547"/>
      <c r="U167" s="382"/>
      <c r="V167" s="304"/>
      <c r="W167" s="304"/>
      <c r="X167" s="304"/>
      <c r="Y167" s="304"/>
      <c r="Z167" s="304"/>
      <c r="AA167" s="304"/>
      <c r="AB167" s="304"/>
      <c r="AC167" s="304"/>
      <c r="AD167" s="304"/>
      <c r="AE167" s="304"/>
      <c r="AF167" s="304"/>
      <c r="AG167" s="304"/>
      <c r="AJ167" s="385" t="s">
        <v>84</v>
      </c>
    </row>
    <row r="168" spans="1:36" ht="45" customHeight="1" x14ac:dyDescent="0.25">
      <c r="A168" s="548"/>
      <c r="B168" s="548"/>
      <c r="C168" s="977" t="s">
        <v>1141</v>
      </c>
      <c r="D168" s="854" t="s">
        <v>481</v>
      </c>
      <c r="E168" s="840">
        <v>10</v>
      </c>
      <c r="F168" s="592">
        <v>1</v>
      </c>
      <c r="G168" s="971">
        <v>1</v>
      </c>
      <c r="H168" s="968" t="s">
        <v>453</v>
      </c>
      <c r="I168" s="592">
        <v>2</v>
      </c>
      <c r="J168" s="592">
        <v>1</v>
      </c>
      <c r="K168" s="589" t="s">
        <v>453</v>
      </c>
      <c r="L168" s="592">
        <v>1</v>
      </c>
      <c r="M168" s="592">
        <v>1</v>
      </c>
      <c r="N168" s="592">
        <v>1</v>
      </c>
      <c r="O168" s="592">
        <v>1</v>
      </c>
      <c r="P168" s="592">
        <v>1</v>
      </c>
      <c r="Q168" s="589" t="s">
        <v>453</v>
      </c>
      <c r="R168" s="82" t="s">
        <v>655</v>
      </c>
      <c r="S168" s="234" t="s">
        <v>656</v>
      </c>
      <c r="T168" s="547" t="s">
        <v>627</v>
      </c>
      <c r="U168" s="570">
        <v>639832.51</v>
      </c>
      <c r="V168" s="359"/>
      <c r="W168" s="359"/>
      <c r="X168" s="359"/>
      <c r="Y168" s="361"/>
      <c r="Z168" s="359"/>
      <c r="AA168" s="359"/>
      <c r="AB168" s="359"/>
      <c r="AC168" s="360"/>
      <c r="AD168" s="360"/>
      <c r="AE168" s="361"/>
      <c r="AF168" s="361"/>
      <c r="AG168" s="359"/>
      <c r="AJ168" s="385" t="s">
        <v>84</v>
      </c>
    </row>
    <row r="169" spans="1:36" ht="45" x14ac:dyDescent="0.25">
      <c r="A169" s="548"/>
      <c r="B169" s="548"/>
      <c r="C169" s="978"/>
      <c r="D169" s="855"/>
      <c r="E169" s="841"/>
      <c r="F169" s="593"/>
      <c r="G169" s="972"/>
      <c r="H169" s="969"/>
      <c r="I169" s="593"/>
      <c r="J169" s="593"/>
      <c r="K169" s="590"/>
      <c r="L169" s="593"/>
      <c r="M169" s="593"/>
      <c r="N169" s="593"/>
      <c r="O169" s="593"/>
      <c r="P169" s="593"/>
      <c r="Q169" s="590"/>
      <c r="R169" s="82" t="s">
        <v>1273</v>
      </c>
      <c r="S169" s="234" t="s">
        <v>657</v>
      </c>
      <c r="T169" s="547"/>
      <c r="U169" s="571"/>
      <c r="V169" s="359"/>
      <c r="W169" s="359"/>
      <c r="X169" s="359"/>
      <c r="Y169" s="361"/>
      <c r="Z169" s="359"/>
      <c r="AA169" s="359"/>
      <c r="AB169" s="359"/>
      <c r="AC169" s="359"/>
      <c r="AD169" s="359"/>
      <c r="AE169" s="360"/>
      <c r="AF169" s="361"/>
      <c r="AG169" s="360"/>
      <c r="AJ169" s="385" t="s">
        <v>84</v>
      </c>
    </row>
    <row r="170" spans="1:36" ht="31.5" x14ac:dyDescent="0.25">
      <c r="A170" s="548"/>
      <c r="B170" s="548"/>
      <c r="C170" s="978"/>
      <c r="D170" s="855"/>
      <c r="E170" s="841"/>
      <c r="F170" s="593"/>
      <c r="G170" s="972"/>
      <c r="H170" s="969"/>
      <c r="I170" s="593"/>
      <c r="J170" s="593"/>
      <c r="K170" s="590"/>
      <c r="L170" s="593"/>
      <c r="M170" s="593"/>
      <c r="N170" s="593"/>
      <c r="O170" s="593"/>
      <c r="P170" s="593"/>
      <c r="Q170" s="590"/>
      <c r="R170" s="82" t="s">
        <v>658</v>
      </c>
      <c r="S170" s="404" t="s">
        <v>659</v>
      </c>
      <c r="T170" s="547"/>
      <c r="U170" s="571"/>
      <c r="V170" s="361"/>
      <c r="W170" s="359"/>
      <c r="X170" s="360"/>
      <c r="Y170" s="360"/>
      <c r="Z170" s="360"/>
      <c r="AA170" s="5"/>
      <c r="AB170" s="359"/>
      <c r="AC170" s="359"/>
      <c r="AD170" s="359"/>
      <c r="AE170" s="359"/>
      <c r="AF170" s="359"/>
      <c r="AG170" s="359"/>
      <c r="AJ170" s="385" t="s">
        <v>84</v>
      </c>
    </row>
    <row r="171" spans="1:36" ht="24.95" customHeight="1" x14ac:dyDescent="0.25">
      <c r="A171" s="548"/>
      <c r="B171" s="548"/>
      <c r="C171" s="978"/>
      <c r="D171" s="855"/>
      <c r="E171" s="841"/>
      <c r="F171" s="593"/>
      <c r="G171" s="972"/>
      <c r="H171" s="969"/>
      <c r="I171" s="593"/>
      <c r="J171" s="593"/>
      <c r="K171" s="590"/>
      <c r="L171" s="593"/>
      <c r="M171" s="593"/>
      <c r="N171" s="593"/>
      <c r="O171" s="593"/>
      <c r="P171" s="593"/>
      <c r="Q171" s="590"/>
      <c r="R171" s="234" t="s">
        <v>660</v>
      </c>
      <c r="S171" s="869" t="s">
        <v>661</v>
      </c>
      <c r="T171" s="547"/>
      <c r="U171" s="571"/>
      <c r="V171" s="359"/>
      <c r="W171" s="359"/>
      <c r="X171" s="359"/>
      <c r="Y171" s="359"/>
      <c r="Z171" s="359"/>
      <c r="AA171" s="361"/>
      <c r="AB171" s="359"/>
      <c r="AC171" s="359"/>
      <c r="AD171" s="359"/>
      <c r="AE171" s="359"/>
      <c r="AF171" s="359"/>
      <c r="AG171" s="359"/>
      <c r="AJ171" s="385" t="s">
        <v>84</v>
      </c>
    </row>
    <row r="172" spans="1:36" ht="24.95" customHeight="1" x14ac:dyDescent="0.25">
      <c r="A172" s="548"/>
      <c r="B172" s="548"/>
      <c r="C172" s="978"/>
      <c r="D172" s="855"/>
      <c r="E172" s="841"/>
      <c r="F172" s="593"/>
      <c r="G172" s="972"/>
      <c r="H172" s="969"/>
      <c r="I172" s="593"/>
      <c r="J172" s="593"/>
      <c r="K172" s="590"/>
      <c r="L172" s="593"/>
      <c r="M172" s="593"/>
      <c r="N172" s="593"/>
      <c r="O172" s="593"/>
      <c r="P172" s="593"/>
      <c r="Q172" s="590"/>
      <c r="R172" s="234" t="s">
        <v>662</v>
      </c>
      <c r="S172" s="869"/>
      <c r="T172" s="547"/>
      <c r="U172" s="571"/>
      <c r="V172" s="359"/>
      <c r="W172" s="359"/>
      <c r="X172" s="360"/>
      <c r="Y172" s="360"/>
      <c r="Z172" s="360"/>
      <c r="AA172" s="359"/>
      <c r="AB172" s="5"/>
      <c r="AC172" s="361"/>
      <c r="AD172" s="359"/>
      <c r="AE172" s="359"/>
      <c r="AF172" s="359"/>
      <c r="AG172" s="359"/>
      <c r="AJ172" s="385" t="s">
        <v>84</v>
      </c>
    </row>
    <row r="173" spans="1:36" ht="24.95" customHeight="1" x14ac:dyDescent="0.25">
      <c r="A173" s="548"/>
      <c r="B173" s="548"/>
      <c r="C173" s="978"/>
      <c r="D173" s="855"/>
      <c r="E173" s="841"/>
      <c r="F173" s="593"/>
      <c r="G173" s="972"/>
      <c r="H173" s="969"/>
      <c r="I173" s="593"/>
      <c r="J173" s="593"/>
      <c r="K173" s="590"/>
      <c r="L173" s="593"/>
      <c r="M173" s="593"/>
      <c r="N173" s="593"/>
      <c r="O173" s="593"/>
      <c r="P173" s="593"/>
      <c r="Q173" s="590"/>
      <c r="R173" s="234" t="s">
        <v>663</v>
      </c>
      <c r="S173" s="234" t="s">
        <v>664</v>
      </c>
      <c r="T173" s="547"/>
      <c r="U173" s="571"/>
      <c r="V173" s="359"/>
      <c r="W173" s="359"/>
      <c r="X173" s="360"/>
      <c r="Y173" s="5"/>
      <c r="Z173" s="359"/>
      <c r="AA173" s="359"/>
      <c r="AB173" s="359"/>
      <c r="AC173" s="359"/>
      <c r="AD173" s="359"/>
      <c r="AE173" s="361"/>
      <c r="AF173" s="359"/>
      <c r="AG173" s="359"/>
      <c r="AJ173" s="385" t="s">
        <v>84</v>
      </c>
    </row>
    <row r="174" spans="1:36" ht="45" x14ac:dyDescent="0.25">
      <c r="A174" s="548"/>
      <c r="B174" s="548"/>
      <c r="C174" s="978"/>
      <c r="D174" s="855"/>
      <c r="E174" s="841"/>
      <c r="F174" s="593"/>
      <c r="G174" s="972"/>
      <c r="H174" s="969"/>
      <c r="I174" s="593"/>
      <c r="J174" s="593"/>
      <c r="K174" s="590"/>
      <c r="L174" s="593"/>
      <c r="M174" s="593"/>
      <c r="N174" s="593"/>
      <c r="O174" s="593"/>
      <c r="P174" s="593"/>
      <c r="Q174" s="590"/>
      <c r="R174" s="234" t="s">
        <v>665</v>
      </c>
      <c r="S174" s="234" t="s">
        <v>666</v>
      </c>
      <c r="T174" s="547"/>
      <c r="U174" s="572"/>
      <c r="V174" s="359"/>
      <c r="W174" s="359"/>
      <c r="X174" s="361"/>
      <c r="Y174" s="5"/>
      <c r="Z174" s="359"/>
      <c r="AA174" s="360"/>
      <c r="AB174" s="359"/>
      <c r="AC174" s="359"/>
      <c r="AD174" s="359"/>
      <c r="AE174" s="361"/>
      <c r="AF174" s="359"/>
      <c r="AG174" s="359"/>
      <c r="AJ174" s="385" t="s">
        <v>84</v>
      </c>
    </row>
    <row r="175" spans="1:36" ht="45" customHeight="1" x14ac:dyDescent="0.25">
      <c r="A175" s="548"/>
      <c r="B175" s="548"/>
      <c r="C175" s="979"/>
      <c r="D175" s="856"/>
      <c r="E175" s="842"/>
      <c r="F175" s="594"/>
      <c r="G175" s="973"/>
      <c r="H175" s="970"/>
      <c r="I175" s="594"/>
      <c r="J175" s="594"/>
      <c r="K175" s="591"/>
      <c r="L175" s="594"/>
      <c r="M175" s="594"/>
      <c r="N175" s="594"/>
      <c r="O175" s="594"/>
      <c r="P175" s="594"/>
      <c r="Q175" s="591"/>
      <c r="R175" s="234" t="s">
        <v>1419</v>
      </c>
      <c r="S175" s="234" t="s">
        <v>1420</v>
      </c>
      <c r="T175" s="547"/>
      <c r="U175" s="536"/>
      <c r="V175" s="359"/>
      <c r="W175" s="359"/>
      <c r="X175" s="359"/>
      <c r="Y175" s="5"/>
      <c r="Z175" s="359"/>
      <c r="AA175" s="538"/>
      <c r="AB175" s="359"/>
      <c r="AC175" s="359"/>
      <c r="AD175" s="359"/>
      <c r="AE175" s="359"/>
      <c r="AF175" s="359"/>
      <c r="AG175" s="359"/>
      <c r="AJ175" s="537" t="s">
        <v>85</v>
      </c>
    </row>
    <row r="176" spans="1:36" ht="67.5" customHeight="1" x14ac:dyDescent="0.25">
      <c r="A176" s="548"/>
      <c r="B176" s="548"/>
      <c r="C176" s="476" t="s">
        <v>1363</v>
      </c>
      <c r="D176" s="471" t="s">
        <v>481</v>
      </c>
      <c r="E176" s="479">
        <v>52</v>
      </c>
      <c r="F176" s="402">
        <v>4</v>
      </c>
      <c r="G176" s="402">
        <v>4</v>
      </c>
      <c r="H176" s="402">
        <v>4</v>
      </c>
      <c r="I176" s="402">
        <v>5</v>
      </c>
      <c r="J176" s="402">
        <v>4</v>
      </c>
      <c r="K176" s="402">
        <v>4</v>
      </c>
      <c r="L176" s="402">
        <v>5</v>
      </c>
      <c r="M176" s="402">
        <v>4</v>
      </c>
      <c r="N176" s="402">
        <v>4</v>
      </c>
      <c r="O176" s="402">
        <v>5</v>
      </c>
      <c r="P176" s="402">
        <v>4</v>
      </c>
      <c r="Q176" s="402">
        <v>5</v>
      </c>
      <c r="R176" s="234" t="s">
        <v>667</v>
      </c>
      <c r="S176" s="404" t="s">
        <v>668</v>
      </c>
      <c r="T176" s="547"/>
      <c r="U176" s="382"/>
      <c r="V176" s="242"/>
      <c r="W176" s="242"/>
      <c r="X176" s="242"/>
      <c r="Y176" s="242"/>
      <c r="Z176" s="242"/>
      <c r="AA176" s="242"/>
      <c r="AB176" s="242"/>
      <c r="AC176" s="242"/>
      <c r="AD176" s="242"/>
      <c r="AE176" s="242"/>
      <c r="AF176" s="242"/>
      <c r="AG176" s="242"/>
      <c r="AJ176" s="385" t="s">
        <v>85</v>
      </c>
    </row>
    <row r="177" spans="1:36" ht="96.75" customHeight="1" x14ac:dyDescent="0.25">
      <c r="A177" s="480" t="s">
        <v>669</v>
      </c>
      <c r="B177" s="480" t="s">
        <v>670</v>
      </c>
      <c r="C177" s="481" t="s">
        <v>1142</v>
      </c>
      <c r="D177" s="482" t="s">
        <v>481</v>
      </c>
      <c r="E177" s="483">
        <v>0.9</v>
      </c>
      <c r="F177" s="406" t="s">
        <v>453</v>
      </c>
      <c r="G177" s="403" t="s">
        <v>453</v>
      </c>
      <c r="H177" s="375">
        <v>0.9</v>
      </c>
      <c r="I177" s="403" t="s">
        <v>453</v>
      </c>
      <c r="J177" s="403" t="s">
        <v>453</v>
      </c>
      <c r="K177" s="375">
        <v>0.9</v>
      </c>
      <c r="L177" s="403" t="s">
        <v>453</v>
      </c>
      <c r="M177" s="403" t="s">
        <v>453</v>
      </c>
      <c r="N177" s="375">
        <v>0.9</v>
      </c>
      <c r="O177" s="403" t="s">
        <v>453</v>
      </c>
      <c r="P177" s="407" t="s">
        <v>453</v>
      </c>
      <c r="Q177" s="375">
        <v>0.9</v>
      </c>
      <c r="R177" s="234" t="s">
        <v>671</v>
      </c>
      <c r="S177" s="404" t="s">
        <v>672</v>
      </c>
      <c r="T177" s="547"/>
      <c r="U177" s="382"/>
      <c r="V177" s="300"/>
      <c r="W177" s="300"/>
      <c r="X177" s="300"/>
      <c r="Y177" s="300"/>
      <c r="Z177" s="300"/>
      <c r="AA177" s="300"/>
      <c r="AB177" s="300"/>
      <c r="AC177" s="300"/>
      <c r="AD177" s="300"/>
      <c r="AE177" s="300"/>
      <c r="AF177" s="300"/>
      <c r="AG177" s="300"/>
      <c r="AJ177" s="385" t="s">
        <v>85</v>
      </c>
    </row>
    <row r="178" spans="1:36" ht="33.75" customHeight="1" x14ac:dyDescent="0.25">
      <c r="A178" s="546" t="s">
        <v>673</v>
      </c>
      <c r="B178" s="546"/>
      <c r="C178" s="546"/>
      <c r="D178" s="546"/>
      <c r="E178" s="546"/>
      <c r="F178" s="546"/>
      <c r="G178" s="546"/>
      <c r="H178" s="546"/>
      <c r="I178" s="546"/>
      <c r="J178" s="546"/>
      <c r="K178" s="546"/>
      <c r="L178" s="546"/>
      <c r="M178" s="546"/>
      <c r="N178" s="546"/>
      <c r="O178" s="546"/>
      <c r="P178" s="546"/>
      <c r="Q178" s="546"/>
      <c r="R178" s="546"/>
      <c r="S178" s="546"/>
      <c r="T178" s="546"/>
      <c r="U178" s="546"/>
      <c r="V178" s="546"/>
      <c r="W178" s="546"/>
      <c r="X178" s="546"/>
      <c r="Y178" s="546"/>
      <c r="Z178" s="546"/>
      <c r="AA178" s="546"/>
      <c r="AB178" s="546"/>
      <c r="AC178" s="546"/>
      <c r="AD178" s="546"/>
      <c r="AE178" s="546"/>
      <c r="AF178" s="546"/>
      <c r="AG178" s="546"/>
      <c r="AH178" s="546"/>
      <c r="AI178" s="546"/>
      <c r="AJ178" s="546"/>
    </row>
    <row r="179" spans="1:36" ht="30" customHeight="1" x14ac:dyDescent="0.25">
      <c r="A179" s="866" t="s">
        <v>1336</v>
      </c>
      <c r="B179" s="866" t="s">
        <v>1337</v>
      </c>
      <c r="C179" s="870" t="s">
        <v>1364</v>
      </c>
      <c r="D179" s="876" t="s">
        <v>512</v>
      </c>
      <c r="E179" s="851">
        <v>0.9</v>
      </c>
      <c r="F179" s="726" t="s">
        <v>453</v>
      </c>
      <c r="G179" s="726" t="s">
        <v>453</v>
      </c>
      <c r="H179" s="726" t="s">
        <v>453</v>
      </c>
      <c r="I179" s="549" t="s">
        <v>453</v>
      </c>
      <c r="J179" s="549" t="s">
        <v>453</v>
      </c>
      <c r="K179" s="567">
        <v>0.45</v>
      </c>
      <c r="L179" s="549"/>
      <c r="M179" s="549"/>
      <c r="N179" s="549"/>
      <c r="O179" s="549"/>
      <c r="P179" s="549" t="s">
        <v>453</v>
      </c>
      <c r="Q179" s="567">
        <v>0.45</v>
      </c>
      <c r="R179" s="4" t="s">
        <v>674</v>
      </c>
      <c r="S179" s="404" t="s">
        <v>675</v>
      </c>
      <c r="T179" s="547" t="s">
        <v>627</v>
      </c>
      <c r="U179" s="570">
        <v>658500</v>
      </c>
      <c r="V179" s="271"/>
      <c r="W179" s="270"/>
      <c r="X179" s="270"/>
      <c r="Y179" s="270"/>
      <c r="Z179" s="270"/>
      <c r="AA179" s="270"/>
      <c r="AB179" s="270"/>
      <c r="AC179" s="270"/>
      <c r="AD179" s="270"/>
      <c r="AE179" s="270"/>
      <c r="AF179" s="270"/>
      <c r="AG179" s="270"/>
      <c r="AJ179" s="385" t="s">
        <v>85</v>
      </c>
    </row>
    <row r="180" spans="1:36" ht="30" customHeight="1" x14ac:dyDescent="0.25">
      <c r="A180" s="867"/>
      <c r="B180" s="867"/>
      <c r="C180" s="871"/>
      <c r="D180" s="877"/>
      <c r="E180" s="852"/>
      <c r="F180" s="727"/>
      <c r="G180" s="727"/>
      <c r="H180" s="727"/>
      <c r="I180" s="550"/>
      <c r="J180" s="550"/>
      <c r="K180" s="568"/>
      <c r="L180" s="550"/>
      <c r="M180" s="550"/>
      <c r="N180" s="550"/>
      <c r="O180" s="550"/>
      <c r="P180" s="550"/>
      <c r="Q180" s="568"/>
      <c r="R180" s="4" t="s">
        <v>676</v>
      </c>
      <c r="S180" s="404" t="s">
        <v>677</v>
      </c>
      <c r="T180" s="547"/>
      <c r="U180" s="571"/>
      <c r="V180" s="270"/>
      <c r="W180" s="270"/>
      <c r="X180" s="271"/>
      <c r="Y180" s="270"/>
      <c r="Z180" s="270"/>
      <c r="AA180" s="270"/>
      <c r="AB180" s="270"/>
      <c r="AC180" s="270"/>
      <c r="AD180" s="270"/>
      <c r="AE180" s="270"/>
      <c r="AF180" s="270"/>
      <c r="AG180" s="270"/>
      <c r="AJ180" s="385" t="s">
        <v>84</v>
      </c>
    </row>
    <row r="181" spans="1:36" ht="30" customHeight="1" x14ac:dyDescent="0.25">
      <c r="A181" s="867"/>
      <c r="B181" s="867"/>
      <c r="C181" s="871"/>
      <c r="D181" s="877"/>
      <c r="E181" s="852"/>
      <c r="F181" s="727"/>
      <c r="G181" s="727"/>
      <c r="H181" s="727"/>
      <c r="I181" s="550"/>
      <c r="J181" s="550"/>
      <c r="K181" s="568"/>
      <c r="L181" s="550"/>
      <c r="M181" s="550"/>
      <c r="N181" s="550"/>
      <c r="O181" s="550"/>
      <c r="P181" s="550"/>
      <c r="Q181" s="568"/>
      <c r="R181" s="4" t="s">
        <v>678</v>
      </c>
      <c r="S181" s="404" t="s">
        <v>679</v>
      </c>
      <c r="T181" s="547"/>
      <c r="U181" s="571"/>
      <c r="V181" s="270"/>
      <c r="W181" s="270"/>
      <c r="X181" s="271"/>
      <c r="Y181" s="270"/>
      <c r="Z181" s="270"/>
      <c r="AA181" s="271"/>
      <c r="AB181" s="270"/>
      <c r="AC181" s="270"/>
      <c r="AD181" s="271"/>
      <c r="AE181" s="270"/>
      <c r="AF181" s="270"/>
      <c r="AG181" s="271"/>
      <c r="AJ181" s="385" t="s">
        <v>85</v>
      </c>
    </row>
    <row r="182" spans="1:36" ht="30" customHeight="1" x14ac:dyDescent="0.25">
      <c r="A182" s="867"/>
      <c r="B182" s="867"/>
      <c r="C182" s="871"/>
      <c r="D182" s="877"/>
      <c r="E182" s="852"/>
      <c r="F182" s="727"/>
      <c r="G182" s="727"/>
      <c r="H182" s="727"/>
      <c r="I182" s="550"/>
      <c r="J182" s="550"/>
      <c r="K182" s="568"/>
      <c r="L182" s="550"/>
      <c r="M182" s="550"/>
      <c r="N182" s="550"/>
      <c r="O182" s="550"/>
      <c r="P182" s="550"/>
      <c r="Q182" s="568"/>
      <c r="R182" s="4" t="s">
        <v>680</v>
      </c>
      <c r="S182" s="404" t="s">
        <v>681</v>
      </c>
      <c r="T182" s="547"/>
      <c r="U182" s="571"/>
      <c r="V182" s="270"/>
      <c r="W182" s="270"/>
      <c r="X182" s="270"/>
      <c r="Y182" s="270"/>
      <c r="Z182" s="270"/>
      <c r="AA182" s="271"/>
      <c r="AB182" s="270"/>
      <c r="AC182" s="270"/>
      <c r="AD182" s="270"/>
      <c r="AE182" s="270"/>
      <c r="AF182" s="270"/>
      <c r="AG182" s="271"/>
      <c r="AJ182" s="385" t="s">
        <v>85</v>
      </c>
    </row>
    <row r="183" spans="1:36" ht="30" customHeight="1" x14ac:dyDescent="0.25">
      <c r="A183" s="867"/>
      <c r="B183" s="866" t="s">
        <v>682</v>
      </c>
      <c r="C183" s="870" t="s">
        <v>1365</v>
      </c>
      <c r="D183" s="839" t="s">
        <v>481</v>
      </c>
      <c r="E183" s="873">
        <v>0.9</v>
      </c>
      <c r="F183" s="874" t="s">
        <v>453</v>
      </c>
      <c r="G183" s="874" t="s">
        <v>453</v>
      </c>
      <c r="H183" s="874" t="s">
        <v>453</v>
      </c>
      <c r="I183" s="874" t="s">
        <v>453</v>
      </c>
      <c r="J183" s="874" t="s">
        <v>453</v>
      </c>
      <c r="K183" s="875">
        <v>0.45</v>
      </c>
      <c r="L183" s="874" t="s">
        <v>453</v>
      </c>
      <c r="M183" s="874" t="s">
        <v>453</v>
      </c>
      <c r="N183" s="874" t="s">
        <v>453</v>
      </c>
      <c r="O183" s="874" t="s">
        <v>453</v>
      </c>
      <c r="P183" s="874" t="s">
        <v>453</v>
      </c>
      <c r="Q183" s="875">
        <v>0.45</v>
      </c>
      <c r="R183" s="234" t="s">
        <v>683</v>
      </c>
      <c r="S183" s="404" t="s">
        <v>1249</v>
      </c>
      <c r="T183" s="547"/>
      <c r="U183" s="571"/>
      <c r="V183" s="270"/>
      <c r="W183" s="270"/>
      <c r="X183" s="271"/>
      <c r="Y183" s="270"/>
      <c r="Z183" s="270"/>
      <c r="AA183" s="271"/>
      <c r="AB183" s="270"/>
      <c r="AC183" s="270"/>
      <c r="AD183" s="271"/>
      <c r="AE183" s="270"/>
      <c r="AF183" s="270"/>
      <c r="AG183" s="271"/>
      <c r="AJ183" s="385" t="s">
        <v>85</v>
      </c>
    </row>
    <row r="184" spans="1:36" ht="30" customHeight="1" x14ac:dyDescent="0.25">
      <c r="A184" s="867"/>
      <c r="B184" s="867"/>
      <c r="C184" s="871"/>
      <c r="D184" s="839"/>
      <c r="E184" s="873"/>
      <c r="F184" s="874"/>
      <c r="G184" s="874"/>
      <c r="H184" s="874"/>
      <c r="I184" s="874"/>
      <c r="J184" s="874"/>
      <c r="K184" s="875"/>
      <c r="L184" s="874"/>
      <c r="M184" s="874"/>
      <c r="N184" s="874"/>
      <c r="O184" s="874"/>
      <c r="P184" s="874"/>
      <c r="Q184" s="875"/>
      <c r="R184" s="234" t="s">
        <v>684</v>
      </c>
      <c r="S184" s="869" t="s">
        <v>685</v>
      </c>
      <c r="T184" s="547"/>
      <c r="U184" s="571"/>
      <c r="V184" s="270"/>
      <c r="W184" s="270"/>
      <c r="X184" s="271"/>
      <c r="Y184" s="270"/>
      <c r="Z184" s="270"/>
      <c r="AA184" s="270"/>
      <c r="AB184" s="270"/>
      <c r="AC184" s="270"/>
      <c r="AD184" s="270"/>
      <c r="AE184" s="270"/>
      <c r="AF184" s="270"/>
      <c r="AG184" s="270"/>
      <c r="AJ184" s="385" t="s">
        <v>85</v>
      </c>
    </row>
    <row r="185" spans="1:36" ht="30" customHeight="1" x14ac:dyDescent="0.25">
      <c r="A185" s="867"/>
      <c r="B185" s="867"/>
      <c r="C185" s="871"/>
      <c r="D185" s="839"/>
      <c r="E185" s="873"/>
      <c r="F185" s="874"/>
      <c r="G185" s="874"/>
      <c r="H185" s="874"/>
      <c r="I185" s="874"/>
      <c r="J185" s="874"/>
      <c r="K185" s="875"/>
      <c r="L185" s="874"/>
      <c r="M185" s="874"/>
      <c r="N185" s="874"/>
      <c r="O185" s="874"/>
      <c r="P185" s="874"/>
      <c r="Q185" s="875"/>
      <c r="R185" s="234" t="s">
        <v>686</v>
      </c>
      <c r="S185" s="869"/>
      <c r="T185" s="547"/>
      <c r="U185" s="571"/>
      <c r="V185" s="271"/>
      <c r="W185" s="271"/>
      <c r="X185" s="271"/>
      <c r="Y185" s="271"/>
      <c r="Z185" s="271"/>
      <c r="AA185" s="271"/>
      <c r="AB185" s="271"/>
      <c r="AC185" s="271"/>
      <c r="AD185" s="271"/>
      <c r="AE185" s="271"/>
      <c r="AF185" s="271"/>
      <c r="AG185" s="271"/>
      <c r="AJ185" s="385" t="s">
        <v>85</v>
      </c>
    </row>
    <row r="186" spans="1:36" ht="30" customHeight="1" x14ac:dyDescent="0.25">
      <c r="A186" s="867"/>
      <c r="B186" s="867"/>
      <c r="C186" s="871"/>
      <c r="D186" s="839"/>
      <c r="E186" s="873"/>
      <c r="F186" s="874"/>
      <c r="G186" s="874"/>
      <c r="H186" s="874"/>
      <c r="I186" s="874"/>
      <c r="J186" s="874"/>
      <c r="K186" s="875"/>
      <c r="L186" s="874"/>
      <c r="M186" s="874"/>
      <c r="N186" s="874"/>
      <c r="O186" s="874"/>
      <c r="P186" s="874"/>
      <c r="Q186" s="875"/>
      <c r="R186" s="234" t="s">
        <v>687</v>
      </c>
      <c r="S186" s="869"/>
      <c r="T186" s="547"/>
      <c r="U186" s="571"/>
      <c r="V186" s="271"/>
      <c r="W186" s="271"/>
      <c r="X186" s="271"/>
      <c r="Y186" s="271"/>
      <c r="Z186" s="271"/>
      <c r="AA186" s="271"/>
      <c r="AB186" s="271"/>
      <c r="AC186" s="271"/>
      <c r="AD186" s="271"/>
      <c r="AE186" s="271"/>
      <c r="AF186" s="271"/>
      <c r="AG186" s="271"/>
      <c r="AJ186" s="385" t="s">
        <v>85</v>
      </c>
    </row>
    <row r="187" spans="1:36" ht="30" customHeight="1" x14ac:dyDescent="0.25">
      <c r="A187" s="867"/>
      <c r="B187" s="868"/>
      <c r="C187" s="872"/>
      <c r="D187" s="839"/>
      <c r="E187" s="873"/>
      <c r="F187" s="874"/>
      <c r="G187" s="874"/>
      <c r="H187" s="874"/>
      <c r="I187" s="874"/>
      <c r="J187" s="874"/>
      <c r="K187" s="875"/>
      <c r="L187" s="874"/>
      <c r="M187" s="874"/>
      <c r="N187" s="874"/>
      <c r="O187" s="874"/>
      <c r="P187" s="874"/>
      <c r="Q187" s="875"/>
      <c r="R187" s="234" t="s">
        <v>688</v>
      </c>
      <c r="S187" s="404" t="s">
        <v>789</v>
      </c>
      <c r="T187" s="547"/>
      <c r="U187" s="571"/>
      <c r="V187" s="270"/>
      <c r="W187" s="270"/>
      <c r="X187" s="270"/>
      <c r="Y187" s="270"/>
      <c r="Z187" s="270"/>
      <c r="AA187" s="271"/>
      <c r="AB187" s="270"/>
      <c r="AC187" s="270"/>
      <c r="AD187" s="270"/>
      <c r="AE187" s="270"/>
      <c r="AF187" s="270"/>
      <c r="AG187" s="271"/>
      <c r="AJ187" s="385" t="s">
        <v>85</v>
      </c>
    </row>
    <row r="188" spans="1:36" ht="30" customHeight="1" x14ac:dyDescent="0.25">
      <c r="A188" s="867"/>
      <c r="B188" s="548" t="s">
        <v>690</v>
      </c>
      <c r="C188" s="898" t="s">
        <v>1366</v>
      </c>
      <c r="D188" s="839" t="s">
        <v>481</v>
      </c>
      <c r="E188" s="899">
        <v>0.5</v>
      </c>
      <c r="F188" s="720" t="s">
        <v>453</v>
      </c>
      <c r="G188" s="720" t="s">
        <v>453</v>
      </c>
      <c r="H188" s="720" t="s">
        <v>453</v>
      </c>
      <c r="I188" s="720" t="s">
        <v>453</v>
      </c>
      <c r="J188" s="720" t="s">
        <v>453</v>
      </c>
      <c r="K188" s="720" t="s">
        <v>453</v>
      </c>
      <c r="L188" s="720" t="s">
        <v>453</v>
      </c>
      <c r="M188" s="720" t="s">
        <v>453</v>
      </c>
      <c r="N188" s="720" t="s">
        <v>453</v>
      </c>
      <c r="O188" s="584">
        <v>0.5</v>
      </c>
      <c r="P188" s="720" t="s">
        <v>453</v>
      </c>
      <c r="Q188" s="720" t="s">
        <v>453</v>
      </c>
      <c r="R188" s="4" t="s">
        <v>1313</v>
      </c>
      <c r="S188" s="240" t="s">
        <v>1250</v>
      </c>
      <c r="T188" s="547"/>
      <c r="U188" s="571"/>
      <c r="V188" s="270"/>
      <c r="W188" s="270"/>
      <c r="X188" s="271"/>
      <c r="Y188" s="270"/>
      <c r="Z188" s="270"/>
      <c r="AA188" s="271"/>
      <c r="AB188" s="270"/>
      <c r="AC188" s="270"/>
      <c r="AD188" s="271"/>
      <c r="AE188" s="270"/>
      <c r="AF188" s="270"/>
      <c r="AG188" s="271"/>
      <c r="AJ188" s="385" t="s">
        <v>85</v>
      </c>
    </row>
    <row r="189" spans="1:36" ht="53.25" customHeight="1" x14ac:dyDescent="0.25">
      <c r="A189" s="867"/>
      <c r="B189" s="548"/>
      <c r="C189" s="898"/>
      <c r="D189" s="839"/>
      <c r="E189" s="899"/>
      <c r="F189" s="720"/>
      <c r="G189" s="720"/>
      <c r="H189" s="720"/>
      <c r="I189" s="720"/>
      <c r="J189" s="720"/>
      <c r="K189" s="720"/>
      <c r="L189" s="720"/>
      <c r="M189" s="720"/>
      <c r="N189" s="720"/>
      <c r="O189" s="635"/>
      <c r="P189" s="720"/>
      <c r="Q189" s="720"/>
      <c r="R189" s="4" t="s">
        <v>691</v>
      </c>
      <c r="S189" s="240" t="s">
        <v>1202</v>
      </c>
      <c r="T189" s="547"/>
      <c r="U189" s="571"/>
      <c r="V189" s="270"/>
      <c r="W189" s="270"/>
      <c r="X189" s="271"/>
      <c r="Y189" s="270"/>
      <c r="Z189" s="270"/>
      <c r="AA189" s="271"/>
      <c r="AB189" s="270"/>
      <c r="AC189" s="270"/>
      <c r="AD189" s="271"/>
      <c r="AE189" s="270"/>
      <c r="AF189" s="270"/>
      <c r="AG189" s="271"/>
      <c r="AJ189" s="385" t="s">
        <v>85</v>
      </c>
    </row>
    <row r="190" spans="1:36" ht="30" customHeight="1" x14ac:dyDescent="0.25">
      <c r="A190" s="868"/>
      <c r="B190" s="548"/>
      <c r="C190" s="898"/>
      <c r="D190" s="839"/>
      <c r="E190" s="899"/>
      <c r="F190" s="720"/>
      <c r="G190" s="720"/>
      <c r="H190" s="720"/>
      <c r="I190" s="720"/>
      <c r="J190" s="720"/>
      <c r="K190" s="720"/>
      <c r="L190" s="720"/>
      <c r="M190" s="720"/>
      <c r="N190" s="720"/>
      <c r="O190" s="635"/>
      <c r="P190" s="720"/>
      <c r="Q190" s="720"/>
      <c r="R190" s="4" t="s">
        <v>692</v>
      </c>
      <c r="S190" s="240" t="s">
        <v>789</v>
      </c>
      <c r="T190" s="547"/>
      <c r="U190" s="572"/>
      <c r="V190" s="270"/>
      <c r="W190" s="270"/>
      <c r="X190" s="270"/>
      <c r="Y190" s="270"/>
      <c r="Z190" s="270"/>
      <c r="AA190" s="271"/>
      <c r="AB190" s="270"/>
      <c r="AC190" s="270"/>
      <c r="AD190" s="270"/>
      <c r="AE190" s="270"/>
      <c r="AF190" s="270"/>
      <c r="AG190" s="271"/>
      <c r="AJ190" s="385" t="s">
        <v>85</v>
      </c>
    </row>
    <row r="191" spans="1:36" ht="30" customHeight="1" x14ac:dyDescent="0.25">
      <c r="A191" s="546" t="s">
        <v>57</v>
      </c>
      <c r="B191" s="546"/>
      <c r="C191" s="546"/>
      <c r="D191" s="546"/>
      <c r="E191" s="546"/>
      <c r="F191" s="546"/>
      <c r="G191" s="546"/>
      <c r="H191" s="546"/>
      <c r="I191" s="546"/>
      <c r="J191" s="546"/>
      <c r="K191" s="546"/>
      <c r="L191" s="546"/>
      <c r="M191" s="546"/>
      <c r="N191" s="546"/>
      <c r="O191" s="546"/>
      <c r="P191" s="546"/>
      <c r="Q191" s="546"/>
      <c r="R191" s="546"/>
      <c r="S191" s="546"/>
      <c r="T191" s="546"/>
      <c r="U191" s="546"/>
      <c r="V191" s="546"/>
      <c r="W191" s="546"/>
      <c r="X191" s="546"/>
      <c r="Y191" s="546"/>
      <c r="Z191" s="546"/>
      <c r="AA191" s="546"/>
      <c r="AB191" s="546"/>
      <c r="AC191" s="546"/>
      <c r="AD191" s="546"/>
      <c r="AE191" s="546"/>
      <c r="AF191" s="546"/>
      <c r="AG191" s="546"/>
      <c r="AH191" s="546"/>
      <c r="AI191" s="546"/>
      <c r="AJ191" s="546"/>
    </row>
    <row r="192" spans="1:36" ht="30.75" customHeight="1" x14ac:dyDescent="0.25">
      <c r="A192" s="546" t="s">
        <v>58</v>
      </c>
      <c r="B192" s="546"/>
      <c r="C192" s="546"/>
      <c r="D192" s="546"/>
      <c r="E192" s="546"/>
      <c r="F192" s="546"/>
      <c r="G192" s="546"/>
      <c r="H192" s="546"/>
      <c r="I192" s="546"/>
      <c r="J192" s="546"/>
      <c r="K192" s="546"/>
      <c r="L192" s="546"/>
      <c r="M192" s="546"/>
      <c r="N192" s="546"/>
      <c r="O192" s="546"/>
      <c r="P192" s="546"/>
      <c r="Q192" s="546"/>
      <c r="R192" s="546"/>
      <c r="S192" s="546"/>
      <c r="T192" s="546"/>
      <c r="U192" s="546"/>
      <c r="V192" s="546"/>
      <c r="W192" s="546"/>
      <c r="X192" s="546"/>
      <c r="Y192" s="546"/>
      <c r="Z192" s="546"/>
      <c r="AA192" s="546"/>
      <c r="AB192" s="546"/>
      <c r="AC192" s="546"/>
      <c r="AD192" s="546"/>
      <c r="AE192" s="546"/>
      <c r="AF192" s="546"/>
      <c r="AG192" s="546"/>
      <c r="AH192" s="546"/>
      <c r="AI192" s="546"/>
      <c r="AJ192" s="546"/>
    </row>
    <row r="193" spans="1:36" ht="47.25" customHeight="1" x14ac:dyDescent="0.25">
      <c r="A193" s="573" t="s">
        <v>695</v>
      </c>
      <c r="B193" s="675" t="s">
        <v>713</v>
      </c>
      <c r="C193" s="736" t="s">
        <v>1367</v>
      </c>
      <c r="D193" s="737" t="s">
        <v>696</v>
      </c>
      <c r="E193" s="738">
        <v>0.95</v>
      </c>
      <c r="F193" s="585" t="s">
        <v>453</v>
      </c>
      <c r="G193" s="585" t="s">
        <v>453</v>
      </c>
      <c r="H193" s="598">
        <v>0.95</v>
      </c>
      <c r="I193" s="585" t="s">
        <v>453</v>
      </c>
      <c r="J193" s="585" t="s">
        <v>453</v>
      </c>
      <c r="K193" s="585" t="s">
        <v>453</v>
      </c>
      <c r="L193" s="598">
        <v>0.95</v>
      </c>
      <c r="M193" s="585" t="s">
        <v>453</v>
      </c>
      <c r="N193" s="585" t="s">
        <v>453</v>
      </c>
      <c r="O193" s="585" t="s">
        <v>453</v>
      </c>
      <c r="P193" s="585" t="s">
        <v>453</v>
      </c>
      <c r="Q193" s="585" t="s">
        <v>453</v>
      </c>
      <c r="R193" s="4" t="s">
        <v>714</v>
      </c>
      <c r="S193" s="381" t="s">
        <v>697</v>
      </c>
      <c r="T193" s="541" t="s">
        <v>748</v>
      </c>
      <c r="U193" s="534">
        <v>14300</v>
      </c>
      <c r="V193" s="242"/>
      <c r="W193" s="255"/>
      <c r="X193" s="254"/>
      <c r="Y193" s="254"/>
      <c r="Z193" s="255"/>
      <c r="AA193" s="242"/>
      <c r="AB193" s="255"/>
      <c r="AC193" s="255"/>
      <c r="AD193" s="255"/>
      <c r="AE193" s="242"/>
      <c r="AF193" s="254"/>
      <c r="AG193" s="254"/>
      <c r="AJ193" s="385" t="s">
        <v>84</v>
      </c>
    </row>
    <row r="194" spans="1:36" ht="30" x14ac:dyDescent="0.25">
      <c r="A194" s="574"/>
      <c r="B194" s="675"/>
      <c r="C194" s="736"/>
      <c r="D194" s="737"/>
      <c r="E194" s="738"/>
      <c r="F194" s="585"/>
      <c r="G194" s="585"/>
      <c r="H194" s="598"/>
      <c r="I194" s="585"/>
      <c r="J194" s="585"/>
      <c r="K194" s="585"/>
      <c r="L194" s="598"/>
      <c r="M194" s="585"/>
      <c r="N194" s="585"/>
      <c r="O194" s="585"/>
      <c r="P194" s="585"/>
      <c r="Q194" s="585"/>
      <c r="R194" s="353" t="s">
        <v>715</v>
      </c>
      <c r="S194" s="246" t="s">
        <v>716</v>
      </c>
      <c r="T194" s="542"/>
      <c r="U194" s="382"/>
      <c r="V194" s="255"/>
      <c r="W194" s="255"/>
      <c r="X194" s="255"/>
      <c r="Y194" s="243"/>
      <c r="Z194" s="254"/>
      <c r="AA194" s="254"/>
      <c r="AB194" s="254"/>
      <c r="AC194" s="254"/>
      <c r="AD194" s="254"/>
      <c r="AE194" s="242"/>
      <c r="AF194" s="254"/>
      <c r="AG194" s="254"/>
      <c r="AJ194" s="385" t="s">
        <v>85</v>
      </c>
    </row>
    <row r="195" spans="1:36" ht="30" x14ac:dyDescent="0.25">
      <c r="A195" s="574"/>
      <c r="B195" s="675"/>
      <c r="C195" s="736"/>
      <c r="D195" s="737"/>
      <c r="E195" s="738"/>
      <c r="F195" s="585"/>
      <c r="G195" s="585"/>
      <c r="H195" s="598"/>
      <c r="I195" s="585"/>
      <c r="J195" s="585"/>
      <c r="K195" s="585"/>
      <c r="L195" s="598"/>
      <c r="M195" s="585"/>
      <c r="N195" s="585"/>
      <c r="O195" s="585"/>
      <c r="P195" s="585"/>
      <c r="Q195" s="585"/>
      <c r="R195" s="4" t="s">
        <v>717</v>
      </c>
      <c r="S195" s="381" t="s">
        <v>698</v>
      </c>
      <c r="T195" s="542"/>
      <c r="U195" s="382"/>
      <c r="V195" s="242"/>
      <c r="W195" s="255"/>
      <c r="X195" s="255"/>
      <c r="Y195" s="254"/>
      <c r="Z195" s="254"/>
      <c r="AA195" s="254"/>
      <c r="AB195" s="242"/>
      <c r="AC195" s="255"/>
      <c r="AD195" s="254"/>
      <c r="AE195" s="254"/>
      <c r="AF195" s="254"/>
      <c r="AG195" s="254"/>
      <c r="AJ195" s="385" t="s">
        <v>85</v>
      </c>
    </row>
    <row r="196" spans="1:36" ht="33.75" customHeight="1" x14ac:dyDescent="0.25">
      <c r="A196" s="574"/>
      <c r="B196" s="675"/>
      <c r="C196" s="736"/>
      <c r="D196" s="737"/>
      <c r="E196" s="738"/>
      <c r="F196" s="585"/>
      <c r="G196" s="585"/>
      <c r="H196" s="598"/>
      <c r="I196" s="585"/>
      <c r="J196" s="585"/>
      <c r="K196" s="585"/>
      <c r="L196" s="598"/>
      <c r="M196" s="585"/>
      <c r="N196" s="585"/>
      <c r="O196" s="585"/>
      <c r="P196" s="585"/>
      <c r="Q196" s="585"/>
      <c r="R196" s="4" t="s">
        <v>699</v>
      </c>
      <c r="S196" s="381" t="s">
        <v>700</v>
      </c>
      <c r="T196" s="542"/>
      <c r="U196" s="382"/>
      <c r="V196" s="255"/>
      <c r="W196" s="255"/>
      <c r="X196" s="242"/>
      <c r="Y196" s="255"/>
      <c r="Z196" s="255"/>
      <c r="AA196" s="255"/>
      <c r="AB196" s="255"/>
      <c r="AC196" s="255"/>
      <c r="AD196" s="255"/>
      <c r="AE196" s="255"/>
      <c r="AF196" s="243"/>
      <c r="AG196" s="255"/>
      <c r="AJ196" s="385" t="s">
        <v>85</v>
      </c>
    </row>
    <row r="197" spans="1:36" ht="45" x14ac:dyDescent="0.25">
      <c r="A197" s="574"/>
      <c r="B197" s="675"/>
      <c r="C197" s="736"/>
      <c r="D197" s="737"/>
      <c r="E197" s="738"/>
      <c r="F197" s="585"/>
      <c r="G197" s="585"/>
      <c r="H197" s="598"/>
      <c r="I197" s="585"/>
      <c r="J197" s="585"/>
      <c r="K197" s="585"/>
      <c r="L197" s="598"/>
      <c r="M197" s="585"/>
      <c r="N197" s="585"/>
      <c r="O197" s="585"/>
      <c r="P197" s="585"/>
      <c r="Q197" s="585"/>
      <c r="R197" s="4" t="s">
        <v>718</v>
      </c>
      <c r="S197" s="381" t="s">
        <v>719</v>
      </c>
      <c r="T197" s="542"/>
      <c r="U197" s="382"/>
      <c r="V197" s="242"/>
      <c r="W197" s="242"/>
      <c r="X197" s="255"/>
      <c r="Y197" s="255"/>
      <c r="Z197" s="255"/>
      <c r="AA197" s="255"/>
      <c r="AB197" s="255"/>
      <c r="AC197" s="255"/>
      <c r="AD197" s="255"/>
      <c r="AE197" s="255"/>
      <c r="AF197" s="255"/>
      <c r="AG197" s="255"/>
      <c r="AJ197" s="385" t="s">
        <v>84</v>
      </c>
    </row>
    <row r="198" spans="1:36" ht="30" x14ac:dyDescent="0.25">
      <c r="A198" s="574"/>
      <c r="B198" s="675"/>
      <c r="C198" s="736"/>
      <c r="D198" s="737"/>
      <c r="E198" s="738"/>
      <c r="F198" s="585"/>
      <c r="G198" s="585"/>
      <c r="H198" s="598"/>
      <c r="I198" s="585"/>
      <c r="J198" s="585"/>
      <c r="K198" s="585"/>
      <c r="L198" s="598"/>
      <c r="M198" s="585"/>
      <c r="N198" s="585"/>
      <c r="O198" s="585"/>
      <c r="P198" s="585"/>
      <c r="Q198" s="585"/>
      <c r="R198" s="305" t="s">
        <v>1056</v>
      </c>
      <c r="S198" s="381" t="s">
        <v>720</v>
      </c>
      <c r="T198" s="542"/>
      <c r="U198" s="382"/>
      <c r="V198" s="255"/>
      <c r="W198" s="255"/>
      <c r="X198" s="242"/>
      <c r="Y198" s="255"/>
      <c r="Z198" s="255"/>
      <c r="AA198" s="255"/>
      <c r="AB198" s="255"/>
      <c r="AC198" s="255"/>
      <c r="AD198" s="255"/>
      <c r="AE198" s="255"/>
      <c r="AF198" s="255"/>
      <c r="AG198" s="255"/>
      <c r="AJ198" s="385" t="s">
        <v>85</v>
      </c>
    </row>
    <row r="199" spans="1:36" ht="49.5" customHeight="1" x14ac:dyDescent="0.25">
      <c r="A199" s="574"/>
      <c r="B199" s="675"/>
      <c r="C199" s="736"/>
      <c r="D199" s="737"/>
      <c r="E199" s="738"/>
      <c r="F199" s="585"/>
      <c r="G199" s="585"/>
      <c r="H199" s="598"/>
      <c r="I199" s="585"/>
      <c r="J199" s="585"/>
      <c r="K199" s="585"/>
      <c r="L199" s="598"/>
      <c r="M199" s="585"/>
      <c r="N199" s="585"/>
      <c r="O199" s="585"/>
      <c r="P199" s="585"/>
      <c r="Q199" s="585"/>
      <c r="R199" s="234" t="s">
        <v>1229</v>
      </c>
      <c r="S199" s="381" t="s">
        <v>721</v>
      </c>
      <c r="T199" s="542"/>
      <c r="U199" s="382"/>
      <c r="V199" s="255"/>
      <c r="W199" s="242"/>
      <c r="X199" s="255"/>
      <c r="Y199" s="255"/>
      <c r="Z199" s="255"/>
      <c r="AA199" s="255"/>
      <c r="AB199" s="255"/>
      <c r="AC199" s="255"/>
      <c r="AD199" s="255"/>
      <c r="AE199" s="255"/>
      <c r="AF199" s="255"/>
      <c r="AG199" s="255"/>
      <c r="AJ199" s="385" t="s">
        <v>85</v>
      </c>
    </row>
    <row r="200" spans="1:36" ht="41.25" customHeight="1" x14ac:dyDescent="0.25">
      <c r="A200" s="574"/>
      <c r="B200" s="675"/>
      <c r="C200" s="736"/>
      <c r="D200" s="737"/>
      <c r="E200" s="738"/>
      <c r="F200" s="585"/>
      <c r="G200" s="585"/>
      <c r="H200" s="598"/>
      <c r="I200" s="585"/>
      <c r="J200" s="585"/>
      <c r="K200" s="585"/>
      <c r="L200" s="598"/>
      <c r="M200" s="585"/>
      <c r="N200" s="585"/>
      <c r="O200" s="585"/>
      <c r="P200" s="585"/>
      <c r="Q200" s="585"/>
      <c r="R200" s="4" t="s">
        <v>722</v>
      </c>
      <c r="S200" s="381" t="s">
        <v>723</v>
      </c>
      <c r="T200" s="542"/>
      <c r="U200" s="534">
        <v>492321.5</v>
      </c>
      <c r="V200" s="254"/>
      <c r="W200" s="254"/>
      <c r="X200" s="254"/>
      <c r="Y200" s="242"/>
      <c r="Z200" s="242"/>
      <c r="AA200" s="242"/>
      <c r="AB200" s="5"/>
      <c r="AC200" s="5"/>
      <c r="AD200" s="254"/>
      <c r="AE200" s="254"/>
      <c r="AF200" s="254"/>
      <c r="AG200" s="254"/>
      <c r="AJ200" s="385" t="s">
        <v>84</v>
      </c>
    </row>
    <row r="201" spans="1:36" ht="33.75" customHeight="1" x14ac:dyDescent="0.25">
      <c r="A201" s="574"/>
      <c r="B201" s="675"/>
      <c r="C201" s="736"/>
      <c r="D201" s="737"/>
      <c r="E201" s="738"/>
      <c r="F201" s="585"/>
      <c r="G201" s="585"/>
      <c r="H201" s="598"/>
      <c r="I201" s="585"/>
      <c r="J201" s="585"/>
      <c r="K201" s="585"/>
      <c r="L201" s="598"/>
      <c r="M201" s="585"/>
      <c r="N201" s="585"/>
      <c r="O201" s="585"/>
      <c r="P201" s="585"/>
      <c r="Q201" s="585"/>
      <c r="R201" s="4" t="s">
        <v>1248</v>
      </c>
      <c r="S201" s="381" t="s">
        <v>724</v>
      </c>
      <c r="T201" s="542"/>
      <c r="U201" s="382"/>
      <c r="V201" s="254"/>
      <c r="W201" s="254"/>
      <c r="X201" s="254"/>
      <c r="Y201" s="254"/>
      <c r="Z201" s="254"/>
      <c r="AA201" s="254"/>
      <c r="AB201" s="254"/>
      <c r="AC201" s="254"/>
      <c r="AD201" s="254"/>
      <c r="AE201" s="243"/>
      <c r="AF201" s="242"/>
      <c r="AG201" s="254"/>
      <c r="AJ201" s="385" t="s">
        <v>85</v>
      </c>
    </row>
    <row r="202" spans="1:36" ht="30" x14ac:dyDescent="0.25">
      <c r="A202" s="574"/>
      <c r="B202" s="675"/>
      <c r="C202" s="554" t="s">
        <v>1368</v>
      </c>
      <c r="D202" s="557" t="s">
        <v>452</v>
      </c>
      <c r="E202" s="747">
        <v>0.98</v>
      </c>
      <c r="F202" s="549" t="s">
        <v>453</v>
      </c>
      <c r="G202" s="549" t="s">
        <v>453</v>
      </c>
      <c r="H202" s="567">
        <v>0.98</v>
      </c>
      <c r="I202" s="549" t="s">
        <v>453</v>
      </c>
      <c r="J202" s="549" t="s">
        <v>453</v>
      </c>
      <c r="K202" s="567">
        <v>0.98</v>
      </c>
      <c r="L202" s="549" t="s">
        <v>453</v>
      </c>
      <c r="M202" s="549" t="s">
        <v>453</v>
      </c>
      <c r="N202" s="567">
        <v>0.98</v>
      </c>
      <c r="O202" s="549" t="s">
        <v>453</v>
      </c>
      <c r="P202" s="549" t="s">
        <v>453</v>
      </c>
      <c r="Q202" s="567">
        <v>0.98</v>
      </c>
      <c r="R202" s="4" t="s">
        <v>725</v>
      </c>
      <c r="S202" s="381" t="s">
        <v>701</v>
      </c>
      <c r="T202" s="542"/>
      <c r="U202" s="382"/>
      <c r="V202" s="254"/>
      <c r="W202" s="254"/>
      <c r="X202" s="254"/>
      <c r="Y202" s="242"/>
      <c r="Z202" s="242"/>
      <c r="AA202" s="242"/>
      <c r="AB202" s="5"/>
      <c r="AC202" s="5"/>
      <c r="AD202" s="255"/>
      <c r="AE202" s="255"/>
      <c r="AF202" s="255"/>
      <c r="AG202" s="254"/>
      <c r="AJ202" s="385" t="s">
        <v>85</v>
      </c>
    </row>
    <row r="203" spans="1:36" ht="45" x14ac:dyDescent="0.25">
      <c r="A203" s="574"/>
      <c r="B203" s="675"/>
      <c r="C203" s="555"/>
      <c r="D203" s="558"/>
      <c r="E203" s="748"/>
      <c r="F203" s="550"/>
      <c r="G203" s="550"/>
      <c r="H203" s="568"/>
      <c r="I203" s="550"/>
      <c r="J203" s="550"/>
      <c r="K203" s="568"/>
      <c r="L203" s="550"/>
      <c r="M203" s="550"/>
      <c r="N203" s="568"/>
      <c r="O203" s="550"/>
      <c r="P203" s="550"/>
      <c r="Q203" s="568"/>
      <c r="R203" s="244" t="s">
        <v>726</v>
      </c>
      <c r="S203" s="381" t="s">
        <v>702</v>
      </c>
      <c r="T203" s="542"/>
      <c r="U203" s="382"/>
      <c r="V203" s="254"/>
      <c r="W203" s="254"/>
      <c r="X203" s="254"/>
      <c r="Y203" s="254"/>
      <c r="Z203" s="254"/>
      <c r="AA203" s="254"/>
      <c r="AB203" s="254"/>
      <c r="AC203" s="254"/>
      <c r="AD203" s="254"/>
      <c r="AE203" s="242"/>
      <c r="AF203" s="243"/>
      <c r="AG203" s="254"/>
      <c r="AJ203" s="385" t="s">
        <v>85</v>
      </c>
    </row>
    <row r="204" spans="1:36" ht="45" customHeight="1" x14ac:dyDescent="0.25">
      <c r="A204" s="574"/>
      <c r="B204" s="675"/>
      <c r="C204" s="555"/>
      <c r="D204" s="558"/>
      <c r="E204" s="748"/>
      <c r="F204" s="550"/>
      <c r="G204" s="550"/>
      <c r="H204" s="568"/>
      <c r="I204" s="550"/>
      <c r="J204" s="550"/>
      <c r="K204" s="568"/>
      <c r="L204" s="550"/>
      <c r="M204" s="550"/>
      <c r="N204" s="568"/>
      <c r="O204" s="550"/>
      <c r="P204" s="550"/>
      <c r="Q204" s="568"/>
      <c r="R204" s="244" t="s">
        <v>727</v>
      </c>
      <c r="S204" s="381" t="s">
        <v>703</v>
      </c>
      <c r="T204" s="542"/>
      <c r="U204" s="382"/>
      <c r="V204" s="254"/>
      <c r="W204" s="254"/>
      <c r="X204" s="254"/>
      <c r="Y204" s="254"/>
      <c r="Z204" s="254"/>
      <c r="AA204" s="254"/>
      <c r="AB204" s="254"/>
      <c r="AC204" s="254"/>
      <c r="AD204" s="254"/>
      <c r="AE204" s="254"/>
      <c r="AF204" s="242"/>
      <c r="AG204" s="243"/>
      <c r="AJ204" s="385" t="s">
        <v>85</v>
      </c>
    </row>
    <row r="205" spans="1:36" ht="30" x14ac:dyDescent="0.25">
      <c r="A205" s="574"/>
      <c r="B205" s="675"/>
      <c r="C205" s="555"/>
      <c r="D205" s="558"/>
      <c r="E205" s="748"/>
      <c r="F205" s="550"/>
      <c r="G205" s="550"/>
      <c r="H205" s="568"/>
      <c r="I205" s="550"/>
      <c r="J205" s="550"/>
      <c r="K205" s="568"/>
      <c r="L205" s="550"/>
      <c r="M205" s="550"/>
      <c r="N205" s="568"/>
      <c r="O205" s="550"/>
      <c r="P205" s="550"/>
      <c r="Q205" s="568"/>
      <c r="R205" s="4" t="s">
        <v>728</v>
      </c>
      <c r="S205" s="381" t="s">
        <v>704</v>
      </c>
      <c r="T205" s="542"/>
      <c r="U205" s="382"/>
      <c r="V205" s="242"/>
      <c r="W205" s="255"/>
      <c r="X205" s="255"/>
      <c r="Y205" s="254"/>
      <c r="Z205" s="254"/>
      <c r="AA205" s="254"/>
      <c r="AB205" s="254"/>
      <c r="AC205" s="254"/>
      <c r="AD205" s="254"/>
      <c r="AE205" s="254"/>
      <c r="AF205" s="254"/>
      <c r="AG205" s="254"/>
      <c r="AJ205" s="385" t="s">
        <v>85</v>
      </c>
    </row>
    <row r="206" spans="1:36" ht="33.75" customHeight="1" x14ac:dyDescent="0.25">
      <c r="A206" s="574"/>
      <c r="B206" s="675"/>
      <c r="C206" s="555"/>
      <c r="D206" s="558"/>
      <c r="E206" s="748"/>
      <c r="F206" s="550"/>
      <c r="G206" s="550"/>
      <c r="H206" s="568"/>
      <c r="I206" s="550"/>
      <c r="J206" s="550"/>
      <c r="K206" s="568"/>
      <c r="L206" s="550"/>
      <c r="M206" s="550"/>
      <c r="N206" s="568"/>
      <c r="O206" s="550"/>
      <c r="P206" s="550"/>
      <c r="Q206" s="568"/>
      <c r="R206" s="4" t="s">
        <v>729</v>
      </c>
      <c r="S206" s="381" t="s">
        <v>705</v>
      </c>
      <c r="T206" s="542"/>
      <c r="U206" s="382"/>
      <c r="V206" s="242"/>
      <c r="W206" s="255"/>
      <c r="X206" s="243"/>
      <c r="Y206" s="242"/>
      <c r="Z206" s="255"/>
      <c r="AA206" s="243"/>
      <c r="AB206" s="242"/>
      <c r="AC206" s="255"/>
      <c r="AD206" s="243"/>
      <c r="AE206" s="242"/>
      <c r="AF206" s="255"/>
      <c r="AG206" s="243"/>
      <c r="AJ206" s="385" t="s">
        <v>85</v>
      </c>
    </row>
    <row r="207" spans="1:36" ht="45" customHeight="1" x14ac:dyDescent="0.25">
      <c r="A207" s="574"/>
      <c r="B207" s="675"/>
      <c r="C207" s="555"/>
      <c r="D207" s="558"/>
      <c r="E207" s="748"/>
      <c r="F207" s="550"/>
      <c r="G207" s="550"/>
      <c r="H207" s="568"/>
      <c r="I207" s="550"/>
      <c r="J207" s="550"/>
      <c r="K207" s="568"/>
      <c r="L207" s="550"/>
      <c r="M207" s="550"/>
      <c r="N207" s="568"/>
      <c r="O207" s="550"/>
      <c r="P207" s="550"/>
      <c r="Q207" s="568"/>
      <c r="R207" s="4" t="s">
        <v>730</v>
      </c>
      <c r="S207" s="381" t="s">
        <v>731</v>
      </c>
      <c r="T207" s="542"/>
      <c r="U207" s="382"/>
      <c r="V207" s="255"/>
      <c r="W207" s="242"/>
      <c r="X207" s="255"/>
      <c r="Y207" s="255"/>
      <c r="Z207" s="255"/>
      <c r="AA207" s="255"/>
      <c r="AB207" s="255"/>
      <c r="AC207" s="255"/>
      <c r="AD207" s="255"/>
      <c r="AE207" s="255"/>
      <c r="AF207" s="255"/>
      <c r="AG207" s="255"/>
      <c r="AJ207" s="385" t="s">
        <v>85</v>
      </c>
    </row>
    <row r="208" spans="1:36" ht="30" x14ac:dyDescent="0.25">
      <c r="A208" s="574"/>
      <c r="B208" s="675"/>
      <c r="C208" s="555"/>
      <c r="D208" s="558"/>
      <c r="E208" s="748"/>
      <c r="F208" s="550"/>
      <c r="G208" s="550"/>
      <c r="H208" s="568"/>
      <c r="I208" s="550"/>
      <c r="J208" s="550"/>
      <c r="K208" s="568"/>
      <c r="L208" s="550"/>
      <c r="M208" s="550"/>
      <c r="N208" s="568"/>
      <c r="O208" s="550"/>
      <c r="P208" s="550"/>
      <c r="Q208" s="568"/>
      <c r="R208" s="4" t="s">
        <v>732</v>
      </c>
      <c r="S208" s="381" t="s">
        <v>706</v>
      </c>
      <c r="T208" s="542"/>
      <c r="U208" s="382"/>
      <c r="V208" s="242"/>
      <c r="W208" s="242"/>
      <c r="X208" s="242"/>
      <c r="Y208" s="242"/>
      <c r="Z208" s="242"/>
      <c r="AA208" s="242"/>
      <c r="AB208" s="242"/>
      <c r="AC208" s="242"/>
      <c r="AD208" s="242"/>
      <c r="AE208" s="242"/>
      <c r="AF208" s="242"/>
      <c r="AG208" s="242"/>
      <c r="AJ208" s="385" t="s">
        <v>85</v>
      </c>
    </row>
    <row r="209" spans="1:36" ht="45" customHeight="1" x14ac:dyDescent="0.25">
      <c r="A209" s="574"/>
      <c r="B209" s="675"/>
      <c r="C209" s="555"/>
      <c r="D209" s="558"/>
      <c r="E209" s="748"/>
      <c r="F209" s="550"/>
      <c r="G209" s="550"/>
      <c r="H209" s="568"/>
      <c r="I209" s="550"/>
      <c r="J209" s="550"/>
      <c r="K209" s="568"/>
      <c r="L209" s="550"/>
      <c r="M209" s="550"/>
      <c r="N209" s="568"/>
      <c r="O209" s="550"/>
      <c r="P209" s="550"/>
      <c r="Q209" s="568"/>
      <c r="R209" s="234" t="s">
        <v>733</v>
      </c>
      <c r="S209" s="381" t="s">
        <v>707</v>
      </c>
      <c r="T209" s="542"/>
      <c r="U209" s="382"/>
      <c r="V209" s="254"/>
      <c r="W209" s="254"/>
      <c r="X209" s="242"/>
      <c r="Y209" s="242"/>
      <c r="Z209" s="242"/>
      <c r="AA209" s="243"/>
      <c r="AB209" s="5"/>
      <c r="AC209" s="5"/>
      <c r="AD209" s="254"/>
      <c r="AE209" s="254"/>
      <c r="AF209" s="254"/>
      <c r="AG209" s="254"/>
      <c r="AJ209" s="385" t="s">
        <v>85</v>
      </c>
    </row>
    <row r="210" spans="1:36" ht="33.75" customHeight="1" x14ac:dyDescent="0.25">
      <c r="A210" s="574"/>
      <c r="B210" s="675"/>
      <c r="C210" s="556"/>
      <c r="D210" s="559"/>
      <c r="E210" s="749"/>
      <c r="F210" s="551"/>
      <c r="G210" s="551"/>
      <c r="H210" s="569"/>
      <c r="I210" s="551"/>
      <c r="J210" s="551"/>
      <c r="K210" s="569"/>
      <c r="L210" s="551"/>
      <c r="M210" s="551"/>
      <c r="N210" s="569"/>
      <c r="O210" s="551"/>
      <c r="P210" s="551"/>
      <c r="Q210" s="569"/>
      <c r="R210" s="4" t="s">
        <v>734</v>
      </c>
      <c r="S210" s="381" t="s">
        <v>708</v>
      </c>
      <c r="T210" s="543"/>
      <c r="U210" s="530"/>
      <c r="V210" s="242"/>
      <c r="W210" s="242"/>
      <c r="X210" s="242"/>
      <c r="Y210" s="242"/>
      <c r="Z210" s="242"/>
      <c r="AA210" s="242"/>
      <c r="AB210" s="255"/>
      <c r="AC210" s="254"/>
      <c r="AD210" s="255"/>
      <c r="AE210" s="255"/>
      <c r="AF210" s="255"/>
      <c r="AG210" s="255"/>
      <c r="AJ210" s="385" t="s">
        <v>85</v>
      </c>
    </row>
    <row r="211" spans="1:36" ht="36" customHeight="1" x14ac:dyDescent="0.25">
      <c r="A211" s="574"/>
      <c r="B211" s="573" t="s">
        <v>709</v>
      </c>
      <c r="C211" s="554" t="s">
        <v>1369</v>
      </c>
      <c r="D211" s="557" t="s">
        <v>481</v>
      </c>
      <c r="E211" s="893">
        <v>34</v>
      </c>
      <c r="F211" s="563">
        <v>1</v>
      </c>
      <c r="G211" s="563">
        <v>1</v>
      </c>
      <c r="H211" s="563">
        <v>5</v>
      </c>
      <c r="I211" s="563">
        <v>1</v>
      </c>
      <c r="J211" s="563">
        <v>1</v>
      </c>
      <c r="K211" s="563">
        <v>7</v>
      </c>
      <c r="L211" s="563">
        <v>1</v>
      </c>
      <c r="M211" s="563">
        <v>1</v>
      </c>
      <c r="N211" s="563">
        <v>5</v>
      </c>
      <c r="O211" s="563">
        <v>1</v>
      </c>
      <c r="P211" s="563">
        <v>1</v>
      </c>
      <c r="Q211" s="563">
        <v>9</v>
      </c>
      <c r="R211" s="4" t="s">
        <v>1143</v>
      </c>
      <c r="S211" s="750" t="s">
        <v>735</v>
      </c>
      <c r="T211" s="541" t="s">
        <v>748</v>
      </c>
      <c r="U211" s="530"/>
      <c r="V211" s="255"/>
      <c r="W211" s="255"/>
      <c r="X211" s="255"/>
      <c r="Y211" s="255"/>
      <c r="Z211" s="255"/>
      <c r="AA211" s="255"/>
      <c r="AB211" s="242"/>
      <c r="AC211" s="255"/>
      <c r="AD211" s="255"/>
      <c r="AE211" s="255"/>
      <c r="AF211" s="255"/>
      <c r="AG211" s="255"/>
      <c r="AJ211" s="385" t="s">
        <v>85</v>
      </c>
    </row>
    <row r="212" spans="1:36" ht="30" customHeight="1" x14ac:dyDescent="0.25">
      <c r="A212" s="574"/>
      <c r="B212" s="574"/>
      <c r="C212" s="555"/>
      <c r="D212" s="558"/>
      <c r="E212" s="894"/>
      <c r="F212" s="564"/>
      <c r="G212" s="564"/>
      <c r="H212" s="564"/>
      <c r="I212" s="564"/>
      <c r="J212" s="564"/>
      <c r="K212" s="564"/>
      <c r="L212" s="564"/>
      <c r="M212" s="564"/>
      <c r="N212" s="564"/>
      <c r="O212" s="564"/>
      <c r="P212" s="564"/>
      <c r="Q212" s="564"/>
      <c r="R212" s="4" t="s">
        <v>1144</v>
      </c>
      <c r="S212" s="750"/>
      <c r="T212" s="542"/>
      <c r="U212" s="534">
        <v>14400</v>
      </c>
      <c r="V212" s="255"/>
      <c r="W212" s="255"/>
      <c r="X212" s="255"/>
      <c r="Y212" s="255"/>
      <c r="Z212" s="255"/>
      <c r="AA212" s="255"/>
      <c r="AB212" s="255"/>
      <c r="AC212" s="255"/>
      <c r="AD212" s="255"/>
      <c r="AE212" s="255"/>
      <c r="AF212" s="255"/>
      <c r="AG212" s="242"/>
      <c r="AJ212" s="385" t="s">
        <v>84</v>
      </c>
    </row>
    <row r="213" spans="1:36" ht="27" customHeight="1" x14ac:dyDescent="0.25">
      <c r="A213" s="574"/>
      <c r="B213" s="574"/>
      <c r="C213" s="555"/>
      <c r="D213" s="558"/>
      <c r="E213" s="894"/>
      <c r="F213" s="564"/>
      <c r="G213" s="564"/>
      <c r="H213" s="564"/>
      <c r="I213" s="564"/>
      <c r="J213" s="564"/>
      <c r="K213" s="564"/>
      <c r="L213" s="564"/>
      <c r="M213" s="564"/>
      <c r="N213" s="564"/>
      <c r="O213" s="564"/>
      <c r="P213" s="564"/>
      <c r="Q213" s="564"/>
      <c r="R213" s="4" t="s">
        <v>710</v>
      </c>
      <c r="S213" s="381" t="s">
        <v>711</v>
      </c>
      <c r="T213" s="542"/>
      <c r="U213" s="530"/>
      <c r="V213" s="255"/>
      <c r="W213" s="255"/>
      <c r="X213" s="242"/>
      <c r="Y213" s="255"/>
      <c r="Z213" s="255"/>
      <c r="AA213" s="242"/>
      <c r="AB213" s="255"/>
      <c r="AC213" s="255"/>
      <c r="AD213" s="242"/>
      <c r="AE213" s="255"/>
      <c r="AF213" s="255"/>
      <c r="AG213" s="242"/>
      <c r="AJ213" s="385" t="s">
        <v>85</v>
      </c>
    </row>
    <row r="214" spans="1:36" ht="30" x14ac:dyDescent="0.25">
      <c r="A214" s="574"/>
      <c r="B214" s="574"/>
      <c r="C214" s="555"/>
      <c r="D214" s="558"/>
      <c r="E214" s="894"/>
      <c r="F214" s="564"/>
      <c r="G214" s="564"/>
      <c r="H214" s="564"/>
      <c r="I214" s="564"/>
      <c r="J214" s="564"/>
      <c r="K214" s="564"/>
      <c r="L214" s="564"/>
      <c r="M214" s="564"/>
      <c r="N214" s="564"/>
      <c r="O214" s="564"/>
      <c r="P214" s="564"/>
      <c r="Q214" s="564"/>
      <c r="R214" s="253" t="s">
        <v>736</v>
      </c>
      <c r="S214" s="595" t="s">
        <v>737</v>
      </c>
      <c r="T214" s="542"/>
      <c r="U214" s="530"/>
      <c r="V214" s="255"/>
      <c r="W214" s="255"/>
      <c r="X214" s="255"/>
      <c r="Y214" s="255"/>
      <c r="Z214" s="255"/>
      <c r="AA214" s="242"/>
      <c r="AB214" s="255"/>
      <c r="AC214" s="255"/>
      <c r="AD214" s="255"/>
      <c r="AE214" s="255"/>
      <c r="AF214" s="255"/>
      <c r="AG214" s="242"/>
      <c r="AJ214" s="385" t="s">
        <v>85</v>
      </c>
    </row>
    <row r="215" spans="1:36" ht="45" x14ac:dyDescent="0.25">
      <c r="A215" s="574"/>
      <c r="B215" s="574"/>
      <c r="C215" s="555"/>
      <c r="D215" s="558"/>
      <c r="E215" s="894"/>
      <c r="F215" s="564"/>
      <c r="G215" s="564"/>
      <c r="H215" s="564"/>
      <c r="I215" s="564"/>
      <c r="J215" s="564"/>
      <c r="K215" s="564"/>
      <c r="L215" s="564"/>
      <c r="M215" s="564"/>
      <c r="N215" s="564"/>
      <c r="O215" s="564"/>
      <c r="P215" s="564"/>
      <c r="Q215" s="564"/>
      <c r="R215" s="258" t="s">
        <v>738</v>
      </c>
      <c r="S215" s="596"/>
      <c r="T215" s="542"/>
      <c r="U215" s="530"/>
      <c r="V215" s="255"/>
      <c r="W215" s="255"/>
      <c r="X215" s="242"/>
      <c r="Y215" s="255"/>
      <c r="Z215" s="255"/>
      <c r="AA215" s="242"/>
      <c r="AB215" s="255"/>
      <c r="AC215" s="255"/>
      <c r="AD215" s="242"/>
      <c r="AE215" s="255"/>
      <c r="AF215" s="255"/>
      <c r="AG215" s="242"/>
      <c r="AJ215" s="385" t="s">
        <v>85</v>
      </c>
    </row>
    <row r="216" spans="1:36" ht="33" customHeight="1" x14ac:dyDescent="0.25">
      <c r="A216" s="574"/>
      <c r="B216" s="574"/>
      <c r="C216" s="555"/>
      <c r="D216" s="558"/>
      <c r="E216" s="894"/>
      <c r="F216" s="564"/>
      <c r="G216" s="564"/>
      <c r="H216" s="564"/>
      <c r="I216" s="564"/>
      <c r="J216" s="564"/>
      <c r="K216" s="564"/>
      <c r="L216" s="564"/>
      <c r="M216" s="564"/>
      <c r="N216" s="564"/>
      <c r="O216" s="564"/>
      <c r="P216" s="564"/>
      <c r="Q216" s="564"/>
      <c r="R216" s="4" t="s">
        <v>712</v>
      </c>
      <c r="S216" s="596"/>
      <c r="T216" s="542"/>
      <c r="U216" s="530"/>
      <c r="V216" s="255"/>
      <c r="W216" s="255"/>
      <c r="X216" s="242"/>
      <c r="Y216" s="255"/>
      <c r="Z216" s="255"/>
      <c r="AA216" s="242"/>
      <c r="AB216" s="255"/>
      <c r="AC216" s="255"/>
      <c r="AD216" s="242"/>
      <c r="AE216" s="255"/>
      <c r="AF216" s="255"/>
      <c r="AG216" s="242"/>
      <c r="AJ216" s="385" t="s">
        <v>85</v>
      </c>
    </row>
    <row r="217" spans="1:36" ht="30" x14ac:dyDescent="0.25">
      <c r="A217" s="574"/>
      <c r="B217" s="574"/>
      <c r="C217" s="555"/>
      <c r="D217" s="558"/>
      <c r="E217" s="894"/>
      <c r="F217" s="564"/>
      <c r="G217" s="564"/>
      <c r="H217" s="564"/>
      <c r="I217" s="564"/>
      <c r="J217" s="564"/>
      <c r="K217" s="564"/>
      <c r="L217" s="564"/>
      <c r="M217" s="564"/>
      <c r="N217" s="564"/>
      <c r="O217" s="564"/>
      <c r="P217" s="564"/>
      <c r="Q217" s="564"/>
      <c r="R217" s="258" t="s">
        <v>739</v>
      </c>
      <c r="S217" s="596"/>
      <c r="T217" s="542"/>
      <c r="U217" s="530"/>
      <c r="V217" s="255"/>
      <c r="W217" s="255"/>
      <c r="X217" s="242"/>
      <c r="Y217" s="255"/>
      <c r="Z217" s="255"/>
      <c r="AA217" s="242"/>
      <c r="AB217" s="255"/>
      <c r="AC217" s="255"/>
      <c r="AD217" s="242"/>
      <c r="AE217" s="255"/>
      <c r="AF217" s="255"/>
      <c r="AG217" s="242"/>
      <c r="AJ217" s="385" t="s">
        <v>85</v>
      </c>
    </row>
    <row r="218" spans="1:36" ht="30" x14ac:dyDescent="0.25">
      <c r="A218" s="574"/>
      <c r="B218" s="574"/>
      <c r="C218" s="555"/>
      <c r="D218" s="558"/>
      <c r="E218" s="894"/>
      <c r="F218" s="564"/>
      <c r="G218" s="564"/>
      <c r="H218" s="564"/>
      <c r="I218" s="564"/>
      <c r="J218" s="564"/>
      <c r="K218" s="564"/>
      <c r="L218" s="564"/>
      <c r="M218" s="564"/>
      <c r="N218" s="564"/>
      <c r="O218" s="564"/>
      <c r="P218" s="564"/>
      <c r="Q218" s="564"/>
      <c r="R218" s="4" t="s">
        <v>740</v>
      </c>
      <c r="S218" s="596"/>
      <c r="T218" s="542"/>
      <c r="U218" s="530"/>
      <c r="V218" s="242"/>
      <c r="W218" s="242"/>
      <c r="X218" s="255"/>
      <c r="Y218" s="242"/>
      <c r="Z218" s="242"/>
      <c r="AA218" s="306"/>
      <c r="AB218" s="242"/>
      <c r="AC218" s="242"/>
      <c r="AD218" s="306"/>
      <c r="AE218" s="242"/>
      <c r="AF218" s="242"/>
      <c r="AG218" s="306"/>
      <c r="AJ218" s="385" t="s">
        <v>85</v>
      </c>
    </row>
    <row r="219" spans="1:36" ht="30" x14ac:dyDescent="0.25">
      <c r="A219" s="574"/>
      <c r="B219" s="574"/>
      <c r="C219" s="556"/>
      <c r="D219" s="559"/>
      <c r="E219" s="895"/>
      <c r="F219" s="565"/>
      <c r="G219" s="565"/>
      <c r="H219" s="565"/>
      <c r="I219" s="565"/>
      <c r="J219" s="565"/>
      <c r="K219" s="565"/>
      <c r="L219" s="565"/>
      <c r="M219" s="565"/>
      <c r="N219" s="565"/>
      <c r="O219" s="565"/>
      <c r="P219" s="565"/>
      <c r="Q219" s="565"/>
      <c r="R219" s="4" t="s">
        <v>741</v>
      </c>
      <c r="S219" s="597"/>
      <c r="T219" s="542"/>
      <c r="U219" s="530"/>
      <c r="V219" s="255"/>
      <c r="W219" s="255"/>
      <c r="X219" s="242"/>
      <c r="Y219" s="255"/>
      <c r="Z219" s="255"/>
      <c r="AA219" s="242"/>
      <c r="AB219" s="255"/>
      <c r="AC219" s="255"/>
      <c r="AD219" s="242"/>
      <c r="AE219" s="255"/>
      <c r="AF219" s="255"/>
      <c r="AG219" s="242"/>
      <c r="AJ219" s="385" t="s">
        <v>85</v>
      </c>
    </row>
    <row r="220" spans="1:36" ht="60" customHeight="1" x14ac:dyDescent="0.25">
      <c r="A220" s="574"/>
      <c r="B220" s="574"/>
      <c r="C220" s="691" t="s">
        <v>1145</v>
      </c>
      <c r="D220" s="558" t="s">
        <v>481</v>
      </c>
      <c r="E220" s="560">
        <v>2</v>
      </c>
      <c r="F220" s="552" t="s">
        <v>453</v>
      </c>
      <c r="G220" s="552" t="s">
        <v>453</v>
      </c>
      <c r="H220" s="552" t="s">
        <v>453</v>
      </c>
      <c r="I220" s="563">
        <v>1</v>
      </c>
      <c r="J220" s="552" t="s">
        <v>453</v>
      </c>
      <c r="K220" s="553" t="s">
        <v>453</v>
      </c>
      <c r="L220" s="553" t="s">
        <v>453</v>
      </c>
      <c r="M220" s="563">
        <v>1</v>
      </c>
      <c r="N220" s="553" t="s">
        <v>453</v>
      </c>
      <c r="O220" s="552" t="s">
        <v>453</v>
      </c>
      <c r="P220" s="552" t="s">
        <v>453</v>
      </c>
      <c r="Q220" s="552" t="s">
        <v>453</v>
      </c>
      <c r="R220" s="4" t="s">
        <v>1315</v>
      </c>
      <c r="S220" s="381" t="s">
        <v>742</v>
      </c>
      <c r="T220" s="542"/>
      <c r="U220" s="586">
        <v>88000</v>
      </c>
      <c r="V220" s="306"/>
      <c r="W220" s="306"/>
      <c r="X220" s="306"/>
      <c r="Y220" s="242"/>
      <c r="Z220" s="306"/>
      <c r="AA220" s="306"/>
      <c r="AB220" s="334"/>
      <c r="AC220" s="255"/>
      <c r="AD220" s="255"/>
      <c r="AE220" s="306"/>
      <c r="AF220" s="306"/>
      <c r="AG220" s="306"/>
      <c r="AJ220" s="385" t="s">
        <v>84</v>
      </c>
    </row>
    <row r="221" spans="1:36" ht="60" x14ac:dyDescent="0.25">
      <c r="A221" s="574"/>
      <c r="B221" s="574"/>
      <c r="C221" s="692"/>
      <c r="D221" s="558"/>
      <c r="E221" s="561"/>
      <c r="F221" s="552"/>
      <c r="G221" s="552"/>
      <c r="H221" s="552"/>
      <c r="I221" s="564"/>
      <c r="J221" s="552"/>
      <c r="K221" s="553"/>
      <c r="L221" s="553"/>
      <c r="M221" s="564"/>
      <c r="N221" s="553"/>
      <c r="O221" s="552"/>
      <c r="P221" s="552"/>
      <c r="Q221" s="552"/>
      <c r="R221" s="4" t="s">
        <v>1316</v>
      </c>
      <c r="S221" s="381" t="s">
        <v>743</v>
      </c>
      <c r="T221" s="542"/>
      <c r="U221" s="587"/>
      <c r="V221" s="255"/>
      <c r="W221" s="306"/>
      <c r="X221" s="334"/>
      <c r="Y221" s="306"/>
      <c r="Z221" s="306"/>
      <c r="AA221" s="306"/>
      <c r="AB221" s="242"/>
      <c r="AC221" s="255"/>
      <c r="AD221" s="255"/>
      <c r="AE221" s="306"/>
      <c r="AF221" s="242"/>
      <c r="AG221" s="306"/>
      <c r="AJ221" s="385" t="s">
        <v>85</v>
      </c>
    </row>
    <row r="222" spans="1:36" ht="30" x14ac:dyDescent="0.25">
      <c r="A222" s="574"/>
      <c r="B222" s="574"/>
      <c r="C222" s="896"/>
      <c r="D222" s="559"/>
      <c r="E222" s="562"/>
      <c r="F222" s="552"/>
      <c r="G222" s="552"/>
      <c r="H222" s="552"/>
      <c r="I222" s="565"/>
      <c r="J222" s="552"/>
      <c r="K222" s="553"/>
      <c r="L222" s="553"/>
      <c r="M222" s="565"/>
      <c r="N222" s="553"/>
      <c r="O222" s="552"/>
      <c r="P222" s="552"/>
      <c r="Q222" s="552"/>
      <c r="R222" s="233" t="s">
        <v>1317</v>
      </c>
      <c r="S222" s="381" t="s">
        <v>1187</v>
      </c>
      <c r="T222" s="542"/>
      <c r="U222" s="588"/>
      <c r="V222" s="255"/>
      <c r="W222" s="255"/>
      <c r="X222" s="242"/>
      <c r="Y222" s="255"/>
      <c r="Z222" s="255"/>
      <c r="AA222" s="242"/>
      <c r="AB222" s="255"/>
      <c r="AC222" s="255"/>
      <c r="AD222" s="242"/>
      <c r="AE222" s="255"/>
      <c r="AF222" s="255"/>
      <c r="AG222" s="242"/>
      <c r="AJ222" s="385" t="s">
        <v>85</v>
      </c>
    </row>
    <row r="223" spans="1:36" ht="45" customHeight="1" x14ac:dyDescent="0.25">
      <c r="A223" s="574"/>
      <c r="B223" s="574"/>
      <c r="C223" s="554" t="s">
        <v>1370</v>
      </c>
      <c r="D223" s="557" t="s">
        <v>481</v>
      </c>
      <c r="E223" s="575">
        <v>4</v>
      </c>
      <c r="F223" s="566" t="s">
        <v>453</v>
      </c>
      <c r="G223" s="566" t="s">
        <v>453</v>
      </c>
      <c r="H223" s="563">
        <v>1</v>
      </c>
      <c r="I223" s="566" t="s">
        <v>453</v>
      </c>
      <c r="J223" s="566" t="s">
        <v>453</v>
      </c>
      <c r="K223" s="563">
        <v>1</v>
      </c>
      <c r="L223" s="566" t="s">
        <v>453</v>
      </c>
      <c r="M223" s="563">
        <v>1</v>
      </c>
      <c r="N223" s="566" t="s">
        <v>453</v>
      </c>
      <c r="O223" s="563">
        <v>1</v>
      </c>
      <c r="P223" s="566" t="s">
        <v>453</v>
      </c>
      <c r="Q223" s="566" t="s">
        <v>453</v>
      </c>
      <c r="R223" s="4" t="s">
        <v>744</v>
      </c>
      <c r="S223" s="381" t="s">
        <v>745</v>
      </c>
      <c r="T223" s="542"/>
      <c r="U223" s="534">
        <v>60000</v>
      </c>
      <c r="V223" s="255"/>
      <c r="W223" s="255"/>
      <c r="X223" s="255"/>
      <c r="Y223" s="255"/>
      <c r="Z223" s="255"/>
      <c r="AA223" s="255"/>
      <c r="AB223" s="242"/>
      <c r="AC223" s="255"/>
      <c r="AD223" s="255"/>
      <c r="AE223" s="255"/>
      <c r="AF223" s="255"/>
      <c r="AG223" s="242"/>
      <c r="AJ223" s="385" t="s">
        <v>84</v>
      </c>
    </row>
    <row r="224" spans="1:36" ht="30" x14ac:dyDescent="0.25">
      <c r="A224" s="574"/>
      <c r="B224" s="574"/>
      <c r="C224" s="555"/>
      <c r="D224" s="558"/>
      <c r="E224" s="576"/>
      <c r="F224" s="552"/>
      <c r="G224" s="552"/>
      <c r="H224" s="564"/>
      <c r="I224" s="552"/>
      <c r="J224" s="552"/>
      <c r="K224" s="564"/>
      <c r="L224" s="552"/>
      <c r="M224" s="564"/>
      <c r="N224" s="552"/>
      <c r="O224" s="564"/>
      <c r="P224" s="552"/>
      <c r="Q224" s="552"/>
      <c r="R224" s="4" t="s">
        <v>746</v>
      </c>
      <c r="S224" s="381" t="s">
        <v>724</v>
      </c>
      <c r="T224" s="542"/>
      <c r="U224" s="534">
        <v>200000</v>
      </c>
      <c r="V224" s="255"/>
      <c r="W224" s="255"/>
      <c r="X224" s="255"/>
      <c r="Y224" s="255"/>
      <c r="Z224" s="242"/>
      <c r="AA224" s="255"/>
      <c r="AB224" s="255"/>
      <c r="AC224" s="255"/>
      <c r="AD224" s="255"/>
      <c r="AE224" s="242"/>
      <c r="AF224" s="255"/>
      <c r="AG224" s="255"/>
      <c r="AJ224" s="385" t="s">
        <v>84</v>
      </c>
    </row>
    <row r="225" spans="1:36" ht="30" x14ac:dyDescent="0.25">
      <c r="A225" s="574"/>
      <c r="B225" s="574"/>
      <c r="C225" s="555"/>
      <c r="D225" s="558"/>
      <c r="E225" s="576"/>
      <c r="F225" s="552"/>
      <c r="G225" s="552"/>
      <c r="H225" s="564"/>
      <c r="I225" s="552"/>
      <c r="J225" s="552"/>
      <c r="K225" s="564"/>
      <c r="L225" s="552"/>
      <c r="M225" s="564"/>
      <c r="N225" s="552"/>
      <c r="O225" s="564"/>
      <c r="P225" s="552"/>
      <c r="Q225" s="552"/>
      <c r="R225" s="4" t="s">
        <v>1311</v>
      </c>
      <c r="S225" s="381" t="s">
        <v>1312</v>
      </c>
      <c r="T225" s="542"/>
      <c r="U225" s="397"/>
      <c r="V225" s="362"/>
      <c r="W225" s="363"/>
      <c r="X225" s="363"/>
      <c r="Y225" s="362"/>
      <c r="Z225" s="363"/>
      <c r="AA225" s="363"/>
      <c r="AB225" s="363"/>
      <c r="AC225" s="362"/>
      <c r="AD225" s="363"/>
      <c r="AE225" s="363"/>
      <c r="AF225" s="362"/>
      <c r="AG225" s="363"/>
      <c r="AJ225" s="385" t="s">
        <v>85</v>
      </c>
    </row>
    <row r="226" spans="1:36" ht="30" x14ac:dyDescent="0.25">
      <c r="A226" s="574"/>
      <c r="B226" s="574"/>
      <c r="C226" s="555"/>
      <c r="D226" s="558"/>
      <c r="E226" s="576"/>
      <c r="F226" s="552"/>
      <c r="G226" s="552"/>
      <c r="H226" s="564"/>
      <c r="I226" s="552"/>
      <c r="J226" s="552"/>
      <c r="K226" s="564"/>
      <c r="L226" s="552"/>
      <c r="M226" s="564"/>
      <c r="N226" s="552"/>
      <c r="O226" s="564"/>
      <c r="P226" s="552"/>
      <c r="Q226" s="552"/>
      <c r="R226" s="4" t="s">
        <v>1318</v>
      </c>
      <c r="S226" s="381" t="s">
        <v>747</v>
      </c>
      <c r="T226" s="543"/>
      <c r="U226" s="344"/>
      <c r="V226" s="255"/>
      <c r="W226" s="255"/>
      <c r="X226" s="242"/>
      <c r="Y226" s="255"/>
      <c r="Z226" s="255"/>
      <c r="AA226" s="255"/>
      <c r="AB226" s="255"/>
      <c r="AC226" s="255"/>
      <c r="AD226" s="255"/>
      <c r="AE226" s="255"/>
      <c r="AF226" s="255"/>
      <c r="AG226" s="255"/>
      <c r="AJ226" s="385" t="s">
        <v>85</v>
      </c>
    </row>
    <row r="227" spans="1:36" ht="25.5" customHeight="1" x14ac:dyDescent="0.25">
      <c r="A227" s="546" t="s">
        <v>749</v>
      </c>
      <c r="B227" s="546"/>
      <c r="C227" s="546"/>
      <c r="D227" s="546"/>
      <c r="E227" s="546"/>
      <c r="F227" s="546"/>
      <c r="G227" s="546"/>
      <c r="H227" s="546"/>
      <c r="I227" s="546"/>
      <c r="J227" s="546"/>
      <c r="K227" s="546"/>
      <c r="L227" s="546"/>
      <c r="M227" s="546"/>
      <c r="N227" s="546"/>
      <c r="O227" s="546"/>
      <c r="P227" s="546"/>
      <c r="Q227" s="546"/>
      <c r="R227" s="546"/>
      <c r="S227" s="546"/>
      <c r="T227" s="546"/>
      <c r="U227" s="546"/>
      <c r="V227" s="546"/>
      <c r="W227" s="546"/>
      <c r="X227" s="546"/>
      <c r="Y227" s="546"/>
      <c r="Z227" s="546"/>
      <c r="AA227" s="546"/>
      <c r="AB227" s="546"/>
      <c r="AC227" s="546"/>
      <c r="AD227" s="546"/>
      <c r="AE227" s="546"/>
      <c r="AF227" s="546"/>
      <c r="AG227" s="546"/>
      <c r="AH227" s="546"/>
      <c r="AI227" s="546"/>
      <c r="AJ227" s="546"/>
    </row>
    <row r="228" spans="1:36" ht="39.950000000000003" customHeight="1" x14ac:dyDescent="0.25">
      <c r="A228" s="573" t="s">
        <v>750</v>
      </c>
      <c r="B228" s="573" t="s">
        <v>1146</v>
      </c>
      <c r="C228" s="573" t="s">
        <v>1147</v>
      </c>
      <c r="D228" s="878" t="s">
        <v>637</v>
      </c>
      <c r="E228" s="681">
        <v>0.95</v>
      </c>
      <c r="F228" s="566" t="s">
        <v>453</v>
      </c>
      <c r="G228" s="566" t="s">
        <v>453</v>
      </c>
      <c r="H228" s="608">
        <v>0.25</v>
      </c>
      <c r="I228" s="566" t="s">
        <v>453</v>
      </c>
      <c r="J228" s="566" t="s">
        <v>453</v>
      </c>
      <c r="K228" s="608">
        <v>0.25</v>
      </c>
      <c r="L228" s="566" t="s">
        <v>453</v>
      </c>
      <c r="M228" s="566" t="s">
        <v>453</v>
      </c>
      <c r="N228" s="608">
        <v>0.25</v>
      </c>
      <c r="O228" s="566" t="s">
        <v>453</v>
      </c>
      <c r="P228" s="566" t="s">
        <v>453</v>
      </c>
      <c r="Q228" s="608">
        <v>0.2</v>
      </c>
      <c r="R228" s="244" t="s">
        <v>755</v>
      </c>
      <c r="S228" s="381" t="s">
        <v>756</v>
      </c>
      <c r="T228" s="541" t="s">
        <v>748</v>
      </c>
      <c r="U228" s="586">
        <v>203800</v>
      </c>
      <c r="V228" s="307"/>
      <c r="W228" s="307"/>
      <c r="X228" s="307"/>
      <c r="Y228" s="307"/>
      <c r="Z228" s="307"/>
      <c r="AA228" s="307"/>
      <c r="AB228" s="307"/>
      <c r="AC228" s="307"/>
      <c r="AD228" s="307"/>
      <c r="AE228" s="307"/>
      <c r="AF228" s="242"/>
      <c r="AG228" s="307"/>
      <c r="AJ228" s="385" t="s">
        <v>85</v>
      </c>
    </row>
    <row r="229" spans="1:36" ht="39.950000000000003" customHeight="1" x14ac:dyDescent="0.25">
      <c r="A229" s="574"/>
      <c r="B229" s="574"/>
      <c r="C229" s="574"/>
      <c r="D229" s="879"/>
      <c r="E229" s="682"/>
      <c r="F229" s="552"/>
      <c r="G229" s="552"/>
      <c r="H229" s="609"/>
      <c r="I229" s="552"/>
      <c r="J229" s="552"/>
      <c r="K229" s="609"/>
      <c r="L229" s="552"/>
      <c r="M229" s="552"/>
      <c r="N229" s="609"/>
      <c r="O229" s="552"/>
      <c r="P229" s="552"/>
      <c r="Q229" s="609"/>
      <c r="R229" s="244" t="s">
        <v>757</v>
      </c>
      <c r="S229" s="381" t="s">
        <v>758</v>
      </c>
      <c r="T229" s="542"/>
      <c r="U229" s="587"/>
      <c r="V229" s="307"/>
      <c r="W229" s="255"/>
      <c r="X229" s="308"/>
      <c r="Y229" s="307"/>
      <c r="Z229" s="307"/>
      <c r="AA229" s="308"/>
      <c r="AB229" s="307"/>
      <c r="AC229" s="255"/>
      <c r="AD229" s="308"/>
      <c r="AE229" s="307"/>
      <c r="AF229" s="255"/>
      <c r="AG229" s="308"/>
      <c r="AJ229" s="385" t="s">
        <v>85</v>
      </c>
    </row>
    <row r="230" spans="1:36" ht="51" customHeight="1" x14ac:dyDescent="0.25">
      <c r="A230" s="574"/>
      <c r="B230" s="574"/>
      <c r="C230" s="574"/>
      <c r="D230" s="879"/>
      <c r="E230" s="682"/>
      <c r="F230" s="552"/>
      <c r="G230" s="552"/>
      <c r="H230" s="609"/>
      <c r="I230" s="552"/>
      <c r="J230" s="552"/>
      <c r="K230" s="609"/>
      <c r="L230" s="552"/>
      <c r="M230" s="552"/>
      <c r="N230" s="609"/>
      <c r="O230" s="552"/>
      <c r="P230" s="552"/>
      <c r="Q230" s="609"/>
      <c r="R230" s="245" t="s">
        <v>759</v>
      </c>
      <c r="S230" s="381" t="s">
        <v>760</v>
      </c>
      <c r="T230" s="542"/>
      <c r="U230" s="587"/>
      <c r="V230" s="307"/>
      <c r="W230" s="307"/>
      <c r="X230" s="307"/>
      <c r="Y230" s="307"/>
      <c r="Z230" s="307"/>
      <c r="AA230" s="308"/>
      <c r="AB230" s="307"/>
      <c r="AC230" s="307"/>
      <c r="AD230" s="307"/>
      <c r="AE230" s="307"/>
      <c r="AF230" s="307"/>
      <c r="AG230" s="307"/>
      <c r="AJ230" s="385" t="s">
        <v>84</v>
      </c>
    </row>
    <row r="231" spans="1:36" ht="39.950000000000003" customHeight="1" x14ac:dyDescent="0.25">
      <c r="A231" s="574"/>
      <c r="B231" s="574"/>
      <c r="C231" s="574"/>
      <c r="D231" s="879"/>
      <c r="E231" s="682"/>
      <c r="F231" s="552"/>
      <c r="G231" s="552"/>
      <c r="H231" s="609"/>
      <c r="I231" s="552"/>
      <c r="J231" s="552"/>
      <c r="K231" s="609"/>
      <c r="L231" s="552"/>
      <c r="M231" s="552"/>
      <c r="N231" s="609"/>
      <c r="O231" s="552"/>
      <c r="P231" s="552"/>
      <c r="Q231" s="609"/>
      <c r="R231" s="4" t="s">
        <v>761</v>
      </c>
      <c r="S231" s="404" t="s">
        <v>762</v>
      </c>
      <c r="T231" s="542"/>
      <c r="U231" s="587"/>
      <c r="V231" s="309"/>
      <c r="W231" s="309"/>
      <c r="X231" s="310"/>
      <c r="Y231" s="309"/>
      <c r="Z231" s="309"/>
      <c r="AA231" s="310"/>
      <c r="AB231" s="309"/>
      <c r="AC231" s="309"/>
      <c r="AD231" s="310"/>
      <c r="AE231" s="309"/>
      <c r="AF231" s="309"/>
      <c r="AG231" s="310"/>
      <c r="AJ231" s="385" t="s">
        <v>85</v>
      </c>
    </row>
    <row r="232" spans="1:36" ht="39.950000000000003" customHeight="1" x14ac:dyDescent="0.25">
      <c r="A232" s="574"/>
      <c r="B232" s="574"/>
      <c r="C232" s="574"/>
      <c r="D232" s="879"/>
      <c r="E232" s="682"/>
      <c r="F232" s="552"/>
      <c r="G232" s="552"/>
      <c r="H232" s="609"/>
      <c r="I232" s="552"/>
      <c r="J232" s="552"/>
      <c r="K232" s="609"/>
      <c r="L232" s="552"/>
      <c r="M232" s="552"/>
      <c r="N232" s="609"/>
      <c r="O232" s="552"/>
      <c r="P232" s="552"/>
      <c r="Q232" s="609"/>
      <c r="R232" s="4" t="s">
        <v>763</v>
      </c>
      <c r="S232" s="404" t="s">
        <v>764</v>
      </c>
      <c r="T232" s="542"/>
      <c r="U232" s="587"/>
      <c r="V232" s="309"/>
      <c r="W232" s="309"/>
      <c r="X232" s="310"/>
      <c r="Y232" s="309"/>
      <c r="Z232" s="309"/>
      <c r="AA232" s="310"/>
      <c r="AB232" s="309"/>
      <c r="AC232" s="309"/>
      <c r="AD232" s="310"/>
      <c r="AE232" s="309"/>
      <c r="AF232" s="309"/>
      <c r="AG232" s="310"/>
      <c r="AJ232" s="385" t="s">
        <v>85</v>
      </c>
    </row>
    <row r="233" spans="1:36" ht="39.950000000000003" customHeight="1" x14ac:dyDescent="0.25">
      <c r="A233" s="574"/>
      <c r="B233" s="574"/>
      <c r="C233" s="674"/>
      <c r="D233" s="880"/>
      <c r="E233" s="683"/>
      <c r="F233" s="582"/>
      <c r="G233" s="582"/>
      <c r="H233" s="610"/>
      <c r="I233" s="582"/>
      <c r="J233" s="582"/>
      <c r="K233" s="610"/>
      <c r="L233" s="582"/>
      <c r="M233" s="582"/>
      <c r="N233" s="610"/>
      <c r="O233" s="582"/>
      <c r="P233" s="582"/>
      <c r="Q233" s="610"/>
      <c r="R233" s="4" t="s">
        <v>1416</v>
      </c>
      <c r="S233" s="404" t="s">
        <v>765</v>
      </c>
      <c r="T233" s="542"/>
      <c r="U233" s="588"/>
      <c r="V233" s="309"/>
      <c r="W233" s="309"/>
      <c r="X233" s="309"/>
      <c r="Y233" s="309"/>
      <c r="Z233" s="309"/>
      <c r="AA233" s="309"/>
      <c r="AB233" s="309"/>
      <c r="AC233" s="309"/>
      <c r="AD233" s="309"/>
      <c r="AE233" s="309"/>
      <c r="AF233" s="310"/>
      <c r="AG233" s="309"/>
      <c r="AJ233" s="530" t="s">
        <v>84</v>
      </c>
    </row>
    <row r="234" spans="1:36" ht="63.75" customHeight="1" x14ac:dyDescent="0.25">
      <c r="A234" s="574"/>
      <c r="B234" s="574"/>
      <c r="C234" s="573" t="s">
        <v>1148</v>
      </c>
      <c r="D234" s="878" t="s">
        <v>486</v>
      </c>
      <c r="E234" s="681">
        <v>0.95</v>
      </c>
      <c r="F234" s="566" t="s">
        <v>453</v>
      </c>
      <c r="G234" s="566" t="s">
        <v>453</v>
      </c>
      <c r="H234" s="566" t="s">
        <v>453</v>
      </c>
      <c r="I234" s="566" t="s">
        <v>453</v>
      </c>
      <c r="J234" s="608">
        <v>0.95</v>
      </c>
      <c r="K234" s="566" t="s">
        <v>453</v>
      </c>
      <c r="L234" s="566" t="s">
        <v>453</v>
      </c>
      <c r="M234" s="566" t="s">
        <v>453</v>
      </c>
      <c r="N234" s="566" t="s">
        <v>453</v>
      </c>
      <c r="O234" s="608">
        <v>0.95</v>
      </c>
      <c r="P234" s="566" t="s">
        <v>453</v>
      </c>
      <c r="Q234" s="566" t="s">
        <v>453</v>
      </c>
      <c r="R234" s="381" t="s">
        <v>766</v>
      </c>
      <c r="S234" s="381" t="s">
        <v>767</v>
      </c>
      <c r="T234" s="542"/>
      <c r="U234" s="570"/>
      <c r="V234" s="307"/>
      <c r="W234" s="308"/>
      <c r="X234" s="307"/>
      <c r="Y234" s="307"/>
      <c r="Z234" s="255"/>
      <c r="AA234" s="307"/>
      <c r="AB234" s="307"/>
      <c r="AC234" s="308"/>
      <c r="AD234" s="307"/>
      <c r="AE234" s="255"/>
      <c r="AF234" s="307"/>
      <c r="AG234" s="307"/>
      <c r="AJ234" s="385" t="s">
        <v>84</v>
      </c>
    </row>
    <row r="235" spans="1:36" ht="39.950000000000003" customHeight="1" x14ac:dyDescent="0.25">
      <c r="A235" s="574"/>
      <c r="B235" s="574"/>
      <c r="C235" s="574"/>
      <c r="D235" s="879"/>
      <c r="E235" s="682"/>
      <c r="F235" s="552"/>
      <c r="G235" s="552"/>
      <c r="H235" s="552"/>
      <c r="I235" s="552"/>
      <c r="J235" s="609"/>
      <c r="K235" s="552"/>
      <c r="L235" s="552"/>
      <c r="M235" s="552"/>
      <c r="N235" s="552"/>
      <c r="O235" s="609"/>
      <c r="P235" s="552"/>
      <c r="Q235" s="552"/>
      <c r="R235" s="381" t="s">
        <v>768</v>
      </c>
      <c r="S235" s="381" t="s">
        <v>769</v>
      </c>
      <c r="T235" s="542"/>
      <c r="U235" s="571"/>
      <c r="V235" s="307"/>
      <c r="W235" s="308"/>
      <c r="X235" s="307"/>
      <c r="Y235" s="307"/>
      <c r="Z235" s="255"/>
      <c r="AA235" s="307"/>
      <c r="AB235" s="307"/>
      <c r="AC235" s="307"/>
      <c r="AD235" s="308"/>
      <c r="AE235" s="255"/>
      <c r="AF235" s="307"/>
      <c r="AG235" s="307"/>
      <c r="AJ235" s="385" t="s">
        <v>85</v>
      </c>
    </row>
    <row r="236" spans="1:36" ht="39.950000000000003" customHeight="1" x14ac:dyDescent="0.25">
      <c r="A236" s="574"/>
      <c r="B236" s="574"/>
      <c r="C236" s="574"/>
      <c r="D236" s="879"/>
      <c r="E236" s="682"/>
      <c r="F236" s="552"/>
      <c r="G236" s="552"/>
      <c r="H236" s="552"/>
      <c r="I236" s="552"/>
      <c r="J236" s="609"/>
      <c r="K236" s="552"/>
      <c r="L236" s="552"/>
      <c r="M236" s="552"/>
      <c r="N236" s="552"/>
      <c r="O236" s="609"/>
      <c r="P236" s="552"/>
      <c r="Q236" s="552"/>
      <c r="R236" s="381" t="s">
        <v>770</v>
      </c>
      <c r="S236" s="381" t="s">
        <v>771</v>
      </c>
      <c r="T236" s="542"/>
      <c r="U236" s="571"/>
      <c r="V236" s="242"/>
      <c r="W236" s="242"/>
      <c r="X236" s="242"/>
      <c r="Y236" s="242"/>
      <c r="Z236" s="242"/>
      <c r="AA236" s="242"/>
      <c r="AB236" s="242"/>
      <c r="AC236" s="242"/>
      <c r="AD236" s="242"/>
      <c r="AE236" s="242"/>
      <c r="AF236" s="242"/>
      <c r="AG236" s="242"/>
      <c r="AJ236" s="385" t="s">
        <v>85</v>
      </c>
    </row>
    <row r="237" spans="1:36" ht="39.950000000000003" customHeight="1" x14ac:dyDescent="0.25">
      <c r="A237" s="574"/>
      <c r="B237" s="574"/>
      <c r="C237" s="574"/>
      <c r="D237" s="879"/>
      <c r="E237" s="682"/>
      <c r="F237" s="552"/>
      <c r="G237" s="552"/>
      <c r="H237" s="552"/>
      <c r="I237" s="552"/>
      <c r="J237" s="609"/>
      <c r="K237" s="552"/>
      <c r="L237" s="552"/>
      <c r="M237" s="552"/>
      <c r="N237" s="552"/>
      <c r="O237" s="609"/>
      <c r="P237" s="552"/>
      <c r="Q237" s="552"/>
      <c r="R237" s="381" t="s">
        <v>772</v>
      </c>
      <c r="S237" s="381" t="s">
        <v>773</v>
      </c>
      <c r="T237" s="542"/>
      <c r="U237" s="572"/>
      <c r="V237" s="242"/>
      <c r="W237" s="242"/>
      <c r="X237" s="242"/>
      <c r="Y237" s="242"/>
      <c r="Z237" s="242"/>
      <c r="AA237" s="242"/>
      <c r="AB237" s="242"/>
      <c r="AC237" s="242"/>
      <c r="AD237" s="242"/>
      <c r="AE237" s="242"/>
      <c r="AF237" s="242"/>
      <c r="AG237" s="242"/>
      <c r="AJ237" s="385" t="s">
        <v>85</v>
      </c>
    </row>
    <row r="238" spans="1:36" ht="55.5" customHeight="1" x14ac:dyDescent="0.25">
      <c r="A238" s="574"/>
      <c r="B238" s="574"/>
      <c r="C238" s="881" t="s">
        <v>1149</v>
      </c>
      <c r="D238" s="696" t="s">
        <v>637</v>
      </c>
      <c r="E238" s="681">
        <v>0.8</v>
      </c>
      <c r="F238" s="566" t="s">
        <v>453</v>
      </c>
      <c r="G238" s="566" t="s">
        <v>453</v>
      </c>
      <c r="H238" s="566" t="s">
        <v>453</v>
      </c>
      <c r="I238" s="566" t="s">
        <v>453</v>
      </c>
      <c r="J238" s="608">
        <v>0.8</v>
      </c>
      <c r="K238" s="566" t="s">
        <v>453</v>
      </c>
      <c r="L238" s="566" t="s">
        <v>453</v>
      </c>
      <c r="M238" s="566" t="s">
        <v>453</v>
      </c>
      <c r="N238" s="566" t="s">
        <v>453</v>
      </c>
      <c r="O238" s="608">
        <v>0.8</v>
      </c>
      <c r="P238" s="566" t="s">
        <v>453</v>
      </c>
      <c r="Q238" s="566" t="s">
        <v>453</v>
      </c>
      <c r="R238" s="381" t="s">
        <v>774</v>
      </c>
      <c r="S238" s="381" t="s">
        <v>775</v>
      </c>
      <c r="T238" s="542"/>
      <c r="U238" s="586">
        <v>200000</v>
      </c>
      <c r="V238" s="255"/>
      <c r="W238" s="255"/>
      <c r="X238" s="242"/>
      <c r="Y238" s="255"/>
      <c r="Z238" s="255"/>
      <c r="AA238" s="242"/>
      <c r="AB238" s="255"/>
      <c r="AC238" s="255"/>
      <c r="AD238" s="242"/>
      <c r="AE238" s="255"/>
      <c r="AF238" s="255"/>
      <c r="AG238" s="242"/>
      <c r="AJ238" s="385" t="s">
        <v>85</v>
      </c>
    </row>
    <row r="239" spans="1:36" ht="49.5" customHeight="1" x14ac:dyDescent="0.25">
      <c r="A239" s="574"/>
      <c r="B239" s="574"/>
      <c r="C239" s="882"/>
      <c r="D239" s="829"/>
      <c r="E239" s="682"/>
      <c r="F239" s="552"/>
      <c r="G239" s="552"/>
      <c r="H239" s="552"/>
      <c r="I239" s="552"/>
      <c r="J239" s="609"/>
      <c r="K239" s="552"/>
      <c r="L239" s="552"/>
      <c r="M239" s="552"/>
      <c r="N239" s="552"/>
      <c r="O239" s="609"/>
      <c r="P239" s="552"/>
      <c r="Q239" s="552"/>
      <c r="R239" s="381" t="s">
        <v>776</v>
      </c>
      <c r="S239" s="381" t="s">
        <v>777</v>
      </c>
      <c r="T239" s="542"/>
      <c r="U239" s="587"/>
      <c r="V239" s="242"/>
      <c r="W239" s="242"/>
      <c r="X239" s="242"/>
      <c r="Y239" s="242"/>
      <c r="Z239" s="242"/>
      <c r="AA239" s="242"/>
      <c r="AB239" s="242"/>
      <c r="AC239" s="242"/>
      <c r="AD239" s="242"/>
      <c r="AE239" s="242"/>
      <c r="AF239" s="242"/>
      <c r="AG239" s="242"/>
      <c r="AJ239" s="385" t="s">
        <v>85</v>
      </c>
    </row>
    <row r="240" spans="1:36" ht="39.950000000000003" customHeight="1" x14ac:dyDescent="0.25">
      <c r="A240" s="574"/>
      <c r="B240" s="574"/>
      <c r="C240" s="882"/>
      <c r="D240" s="829"/>
      <c r="E240" s="682"/>
      <c r="F240" s="552"/>
      <c r="G240" s="552"/>
      <c r="H240" s="552"/>
      <c r="I240" s="552"/>
      <c r="J240" s="609"/>
      <c r="K240" s="552"/>
      <c r="L240" s="552"/>
      <c r="M240" s="552"/>
      <c r="N240" s="552"/>
      <c r="O240" s="609"/>
      <c r="P240" s="552"/>
      <c r="Q240" s="552"/>
      <c r="R240" s="381" t="s">
        <v>778</v>
      </c>
      <c r="S240" s="381" t="s">
        <v>779</v>
      </c>
      <c r="T240" s="542"/>
      <c r="U240" s="587"/>
      <c r="V240" s="255"/>
      <c r="W240" s="255"/>
      <c r="X240" s="255"/>
      <c r="Y240" s="255"/>
      <c r="Z240" s="279"/>
      <c r="AA240" s="255"/>
      <c r="AB240" s="242"/>
      <c r="AC240" s="255"/>
      <c r="AD240" s="255"/>
      <c r="AE240" s="279"/>
      <c r="AF240" s="255"/>
      <c r="AG240" s="242"/>
      <c r="AJ240" s="385" t="s">
        <v>85</v>
      </c>
    </row>
    <row r="241" spans="1:36" ht="39.950000000000003" customHeight="1" x14ac:dyDescent="0.25">
      <c r="A241" s="574"/>
      <c r="B241" s="574"/>
      <c r="C241" s="882"/>
      <c r="D241" s="829"/>
      <c r="E241" s="682"/>
      <c r="F241" s="552"/>
      <c r="G241" s="552"/>
      <c r="H241" s="552"/>
      <c r="I241" s="552"/>
      <c r="J241" s="609"/>
      <c r="K241" s="552"/>
      <c r="L241" s="552"/>
      <c r="M241" s="552"/>
      <c r="N241" s="552"/>
      <c r="O241" s="609"/>
      <c r="P241" s="552"/>
      <c r="Q241" s="552"/>
      <c r="R241" s="381" t="s">
        <v>780</v>
      </c>
      <c r="S241" s="381" t="s">
        <v>781</v>
      </c>
      <c r="T241" s="542"/>
      <c r="U241" s="587"/>
      <c r="V241" s="309"/>
      <c r="W241" s="309"/>
      <c r="X241" s="310"/>
      <c r="Y241" s="309"/>
      <c r="Z241" s="309"/>
      <c r="AA241" s="310"/>
      <c r="AB241" s="309"/>
      <c r="AC241" s="309"/>
      <c r="AD241" s="310"/>
      <c r="AE241" s="309"/>
      <c r="AF241" s="309"/>
      <c r="AG241" s="310"/>
      <c r="AJ241" s="385" t="s">
        <v>85</v>
      </c>
    </row>
    <row r="242" spans="1:36" ht="39.950000000000003" customHeight="1" x14ac:dyDescent="0.25">
      <c r="A242" s="574"/>
      <c r="B242" s="574"/>
      <c r="C242" s="882"/>
      <c r="D242" s="829"/>
      <c r="E242" s="682"/>
      <c r="F242" s="552"/>
      <c r="G242" s="552"/>
      <c r="H242" s="552"/>
      <c r="I242" s="552"/>
      <c r="J242" s="609"/>
      <c r="K242" s="552"/>
      <c r="L242" s="552"/>
      <c r="M242" s="552"/>
      <c r="N242" s="552"/>
      <c r="O242" s="609"/>
      <c r="P242" s="552"/>
      <c r="Q242" s="552"/>
      <c r="R242" s="240" t="s">
        <v>782</v>
      </c>
      <c r="S242" s="381" t="s">
        <v>783</v>
      </c>
      <c r="T242" s="542"/>
      <c r="U242" s="587"/>
      <c r="V242" s="310"/>
      <c r="W242" s="309"/>
      <c r="X242" s="309"/>
      <c r="Y242" s="309"/>
      <c r="Z242" s="309"/>
      <c r="AA242" s="309"/>
      <c r="AB242" s="309"/>
      <c r="AC242" s="310"/>
      <c r="AD242" s="309"/>
      <c r="AE242" s="309"/>
      <c r="AF242" s="309"/>
      <c r="AG242" s="309"/>
      <c r="AJ242" s="385" t="s">
        <v>85</v>
      </c>
    </row>
    <row r="243" spans="1:36" ht="39.950000000000003" customHeight="1" x14ac:dyDescent="0.25">
      <c r="A243" s="574"/>
      <c r="B243" s="574"/>
      <c r="C243" s="882"/>
      <c r="D243" s="829"/>
      <c r="E243" s="682"/>
      <c r="F243" s="552"/>
      <c r="G243" s="552"/>
      <c r="H243" s="552"/>
      <c r="I243" s="552"/>
      <c r="J243" s="609"/>
      <c r="K243" s="552"/>
      <c r="L243" s="552"/>
      <c r="M243" s="552"/>
      <c r="N243" s="552"/>
      <c r="O243" s="609"/>
      <c r="P243" s="552"/>
      <c r="Q243" s="552"/>
      <c r="R243" s="240" t="s">
        <v>784</v>
      </c>
      <c r="S243" s="404" t="s">
        <v>765</v>
      </c>
      <c r="T243" s="542"/>
      <c r="U243" s="587"/>
      <c r="V243" s="309"/>
      <c r="W243" s="309"/>
      <c r="X243" s="309"/>
      <c r="Y243" s="309"/>
      <c r="Z243" s="309"/>
      <c r="AA243" s="309"/>
      <c r="AB243" s="310"/>
      <c r="AC243" s="309"/>
      <c r="AD243" s="309"/>
      <c r="AE243" s="309"/>
      <c r="AF243" s="309"/>
      <c r="AG243" s="309"/>
      <c r="AJ243" s="385" t="s">
        <v>84</v>
      </c>
    </row>
    <row r="244" spans="1:36" ht="39.950000000000003" customHeight="1" x14ac:dyDescent="0.25">
      <c r="A244" s="574"/>
      <c r="B244" s="574"/>
      <c r="C244" s="883"/>
      <c r="D244" s="697"/>
      <c r="E244" s="683"/>
      <c r="F244" s="582"/>
      <c r="G244" s="582"/>
      <c r="H244" s="582"/>
      <c r="I244" s="582"/>
      <c r="J244" s="610"/>
      <c r="K244" s="582"/>
      <c r="L244" s="582"/>
      <c r="M244" s="582"/>
      <c r="N244" s="582"/>
      <c r="O244" s="610"/>
      <c r="P244" s="582"/>
      <c r="Q244" s="582"/>
      <c r="R244" s="240" t="s">
        <v>785</v>
      </c>
      <c r="S244" s="404" t="s">
        <v>765</v>
      </c>
      <c r="T244" s="542"/>
      <c r="U244" s="588"/>
      <c r="V244" s="309"/>
      <c r="W244" s="309"/>
      <c r="X244" s="309"/>
      <c r="Y244" s="309"/>
      <c r="Z244" s="309"/>
      <c r="AA244" s="309"/>
      <c r="AB244" s="309"/>
      <c r="AC244" s="310"/>
      <c r="AD244" s="309"/>
      <c r="AE244" s="309"/>
      <c r="AF244" s="309"/>
      <c r="AG244" s="309"/>
      <c r="AJ244" s="385" t="s">
        <v>84</v>
      </c>
    </row>
    <row r="245" spans="1:36" ht="53.25" customHeight="1" x14ac:dyDescent="0.25">
      <c r="A245" s="574"/>
      <c r="B245" s="574"/>
      <c r="C245" s="659" t="s">
        <v>1371</v>
      </c>
      <c r="D245" s="884" t="s">
        <v>486</v>
      </c>
      <c r="E245" s="685">
        <v>0.9</v>
      </c>
      <c r="F245" s="636">
        <v>0.9</v>
      </c>
      <c r="G245" s="729" t="s">
        <v>453</v>
      </c>
      <c r="H245" s="729" t="s">
        <v>453</v>
      </c>
      <c r="I245" s="729" t="s">
        <v>453</v>
      </c>
      <c r="J245" s="729" t="s">
        <v>453</v>
      </c>
      <c r="K245" s="729" t="s">
        <v>453</v>
      </c>
      <c r="L245" s="729" t="s">
        <v>453</v>
      </c>
      <c r="M245" s="729" t="s">
        <v>453</v>
      </c>
      <c r="N245" s="729" t="s">
        <v>453</v>
      </c>
      <c r="O245" s="729" t="s">
        <v>453</v>
      </c>
      <c r="P245" s="729" t="s">
        <v>453</v>
      </c>
      <c r="Q245" s="729" t="s">
        <v>453</v>
      </c>
      <c r="R245" s="234" t="s">
        <v>1227</v>
      </c>
      <c r="S245" s="381" t="s">
        <v>700</v>
      </c>
      <c r="T245" s="542" t="s">
        <v>748</v>
      </c>
      <c r="U245" s="382"/>
      <c r="V245" s="242"/>
      <c r="W245" s="242"/>
      <c r="X245" s="242"/>
      <c r="Y245" s="279"/>
      <c r="Z245" s="279"/>
      <c r="AA245" s="255"/>
      <c r="AB245" s="255"/>
      <c r="AC245" s="255"/>
      <c r="AD245" s="255"/>
      <c r="AE245" s="255"/>
      <c r="AF245" s="255"/>
      <c r="AG245" s="255"/>
      <c r="AJ245" s="385" t="s">
        <v>84</v>
      </c>
    </row>
    <row r="246" spans="1:36" ht="39.950000000000003" customHeight="1" x14ac:dyDescent="0.25">
      <c r="A246" s="574"/>
      <c r="B246" s="574"/>
      <c r="C246" s="659"/>
      <c r="D246" s="884"/>
      <c r="E246" s="685"/>
      <c r="F246" s="636"/>
      <c r="G246" s="729"/>
      <c r="H246" s="729"/>
      <c r="I246" s="729"/>
      <c r="J246" s="729"/>
      <c r="K246" s="729"/>
      <c r="L246" s="729"/>
      <c r="M246" s="729"/>
      <c r="N246" s="729"/>
      <c r="O246" s="729"/>
      <c r="P246" s="729"/>
      <c r="Q246" s="729"/>
      <c r="R246" s="234" t="s">
        <v>786</v>
      </c>
      <c r="S246" s="381" t="s">
        <v>787</v>
      </c>
      <c r="T246" s="542"/>
      <c r="U246" s="382"/>
      <c r="V246" s="242"/>
      <c r="W246" s="311"/>
      <c r="X246" s="311"/>
      <c r="Y246" s="312"/>
      <c r="Z246" s="311"/>
      <c r="AA246" s="311"/>
      <c r="AB246" s="312"/>
      <c r="AC246" s="311"/>
      <c r="AD246" s="311"/>
      <c r="AE246" s="312"/>
      <c r="AF246" s="311"/>
      <c r="AG246" s="311"/>
      <c r="AJ246" s="385" t="s">
        <v>85</v>
      </c>
    </row>
    <row r="247" spans="1:36" ht="39.950000000000003" customHeight="1" x14ac:dyDescent="0.25">
      <c r="A247" s="574"/>
      <c r="B247" s="574"/>
      <c r="C247" s="659"/>
      <c r="D247" s="884"/>
      <c r="E247" s="685"/>
      <c r="F247" s="636"/>
      <c r="G247" s="729"/>
      <c r="H247" s="729"/>
      <c r="I247" s="729"/>
      <c r="J247" s="729"/>
      <c r="K247" s="729"/>
      <c r="L247" s="729"/>
      <c r="M247" s="729"/>
      <c r="N247" s="729"/>
      <c r="O247" s="729"/>
      <c r="P247" s="729"/>
      <c r="Q247" s="729"/>
      <c r="R247" s="234" t="s">
        <v>788</v>
      </c>
      <c r="S247" s="381" t="s">
        <v>789</v>
      </c>
      <c r="T247" s="542"/>
      <c r="U247" s="382"/>
      <c r="V247" s="242"/>
      <c r="W247" s="255"/>
      <c r="X247" s="255"/>
      <c r="Y247" s="255"/>
      <c r="Z247" s="255"/>
      <c r="AA247" s="255"/>
      <c r="AB247" s="312"/>
      <c r="AD247" s="255"/>
      <c r="AE247" s="255"/>
      <c r="AF247" s="255"/>
      <c r="AG247" s="255"/>
      <c r="AJ247" s="385" t="s">
        <v>85</v>
      </c>
    </row>
    <row r="248" spans="1:36" ht="53.25" customHeight="1" x14ac:dyDescent="0.25">
      <c r="A248" s="574"/>
      <c r="B248" s="574"/>
      <c r="C248" s="554" t="s">
        <v>1372</v>
      </c>
      <c r="D248" s="737" t="s">
        <v>481</v>
      </c>
      <c r="E248" s="685">
        <v>1</v>
      </c>
      <c r="F248" s="583">
        <v>1</v>
      </c>
      <c r="G248" s="553" t="s">
        <v>453</v>
      </c>
      <c r="H248" s="553" t="s">
        <v>453</v>
      </c>
      <c r="I248" s="583">
        <v>1</v>
      </c>
      <c r="J248" s="553" t="s">
        <v>453</v>
      </c>
      <c r="K248" s="553" t="s">
        <v>453</v>
      </c>
      <c r="L248" s="583">
        <v>1</v>
      </c>
      <c r="M248" s="553" t="s">
        <v>453</v>
      </c>
      <c r="N248" s="553" t="s">
        <v>453</v>
      </c>
      <c r="O248" s="583">
        <v>1</v>
      </c>
      <c r="P248" s="553" t="s">
        <v>453</v>
      </c>
      <c r="Q248" s="553" t="s">
        <v>453</v>
      </c>
      <c r="R248" s="240" t="s">
        <v>790</v>
      </c>
      <c r="S248" s="240" t="s">
        <v>791</v>
      </c>
      <c r="T248" s="542"/>
      <c r="U248" s="382"/>
      <c r="V248" s="242"/>
      <c r="W248" s="255"/>
      <c r="X248" s="255"/>
      <c r="Y248" s="255"/>
      <c r="Z248" s="255"/>
      <c r="AA248" s="255"/>
      <c r="AB248" s="311"/>
      <c r="AC248" s="311"/>
      <c r="AD248" s="255"/>
      <c r="AE248" s="255"/>
      <c r="AF248" s="255"/>
      <c r="AG248" s="255"/>
      <c r="AJ248" s="385" t="s">
        <v>85</v>
      </c>
    </row>
    <row r="249" spans="1:36" ht="39.950000000000003" customHeight="1" x14ac:dyDescent="0.25">
      <c r="A249" s="574"/>
      <c r="B249" s="574"/>
      <c r="C249" s="555"/>
      <c r="D249" s="737"/>
      <c r="E249" s="685"/>
      <c r="F249" s="583"/>
      <c r="G249" s="553"/>
      <c r="H249" s="553"/>
      <c r="I249" s="583"/>
      <c r="J249" s="553"/>
      <c r="K249" s="553"/>
      <c r="L249" s="583"/>
      <c r="M249" s="553"/>
      <c r="N249" s="553"/>
      <c r="O249" s="583"/>
      <c r="P249" s="553"/>
      <c r="Q249" s="553"/>
      <c r="R249" s="240" t="s">
        <v>792</v>
      </c>
      <c r="S249" s="240" t="s">
        <v>793</v>
      </c>
      <c r="T249" s="542"/>
      <c r="U249" s="382"/>
      <c r="V249" s="242"/>
      <c r="W249" s="255"/>
      <c r="X249" s="255"/>
      <c r="Y249" s="312"/>
      <c r="Z249" s="255"/>
      <c r="AA249" s="255"/>
      <c r="AB249" s="312"/>
      <c r="AD249" s="255"/>
      <c r="AE249" s="312"/>
      <c r="AF249" s="255"/>
      <c r="AG249" s="255"/>
      <c r="AJ249" s="385" t="s">
        <v>85</v>
      </c>
    </row>
    <row r="250" spans="1:36" ht="39.950000000000003" customHeight="1" x14ac:dyDescent="0.25">
      <c r="A250" s="574"/>
      <c r="B250" s="574"/>
      <c r="C250" s="555"/>
      <c r="D250" s="737"/>
      <c r="E250" s="685"/>
      <c r="F250" s="583"/>
      <c r="G250" s="553"/>
      <c r="H250" s="553"/>
      <c r="I250" s="583"/>
      <c r="J250" s="553"/>
      <c r="K250" s="553"/>
      <c r="L250" s="583"/>
      <c r="M250" s="553"/>
      <c r="N250" s="553"/>
      <c r="O250" s="583"/>
      <c r="P250" s="553"/>
      <c r="Q250" s="553"/>
      <c r="R250" s="240" t="s">
        <v>794</v>
      </c>
      <c r="S250" s="240" t="s">
        <v>795</v>
      </c>
      <c r="T250" s="542"/>
      <c r="U250" s="382"/>
      <c r="V250" s="255"/>
      <c r="W250" s="255"/>
      <c r="X250" s="255"/>
      <c r="Y250" s="255"/>
      <c r="Z250" s="242"/>
      <c r="AA250" s="242"/>
      <c r="AB250" s="312"/>
      <c r="AC250" s="312"/>
      <c r="AD250" s="242"/>
      <c r="AE250" s="242"/>
      <c r="AF250" s="242"/>
      <c r="AG250" s="242"/>
      <c r="AJ250" s="385" t="s">
        <v>85</v>
      </c>
    </row>
    <row r="251" spans="1:36" ht="39.950000000000003" customHeight="1" x14ac:dyDescent="0.25">
      <c r="A251" s="574"/>
      <c r="B251" s="574"/>
      <c r="C251" s="555"/>
      <c r="D251" s="737"/>
      <c r="E251" s="685"/>
      <c r="F251" s="583"/>
      <c r="G251" s="553"/>
      <c r="H251" s="553"/>
      <c r="I251" s="583"/>
      <c r="J251" s="553"/>
      <c r="K251" s="553"/>
      <c r="L251" s="583"/>
      <c r="M251" s="553"/>
      <c r="N251" s="553"/>
      <c r="O251" s="583"/>
      <c r="P251" s="553"/>
      <c r="Q251" s="553"/>
      <c r="R251" s="240" t="s">
        <v>796</v>
      </c>
      <c r="S251" s="240" t="s">
        <v>797</v>
      </c>
      <c r="T251" s="542"/>
      <c r="U251" s="382"/>
      <c r="V251" s="255"/>
      <c r="W251" s="255"/>
      <c r="X251" s="255"/>
      <c r="Y251" s="255"/>
      <c r="Z251" s="242"/>
      <c r="AA251" s="242"/>
      <c r="AB251" s="312"/>
      <c r="AC251" s="312"/>
      <c r="AD251" s="242"/>
      <c r="AE251" s="242"/>
      <c r="AF251" s="242"/>
      <c r="AG251" s="242"/>
      <c r="AJ251" s="385" t="s">
        <v>85</v>
      </c>
    </row>
    <row r="252" spans="1:36" ht="39.950000000000003" customHeight="1" x14ac:dyDescent="0.25">
      <c r="A252" s="574"/>
      <c r="B252" s="574"/>
      <c r="C252" s="555"/>
      <c r="D252" s="737"/>
      <c r="E252" s="685"/>
      <c r="F252" s="583"/>
      <c r="G252" s="553"/>
      <c r="H252" s="553"/>
      <c r="I252" s="583"/>
      <c r="J252" s="553"/>
      <c r="K252" s="553"/>
      <c r="L252" s="583"/>
      <c r="M252" s="553"/>
      <c r="N252" s="553"/>
      <c r="O252" s="583"/>
      <c r="P252" s="553"/>
      <c r="Q252" s="553"/>
      <c r="R252" s="240" t="s">
        <v>798</v>
      </c>
      <c r="S252" s="240" t="s">
        <v>799</v>
      </c>
      <c r="T252" s="542"/>
      <c r="U252" s="382"/>
      <c r="V252" s="242"/>
      <c r="W252" s="242"/>
      <c r="X252" s="242"/>
      <c r="Y252" s="242"/>
      <c r="Z252" s="242"/>
      <c r="AA252" s="242"/>
      <c r="AB252" s="312"/>
      <c r="AC252" s="312"/>
      <c r="AD252" s="242"/>
      <c r="AE252" s="242"/>
      <c r="AF252" s="242"/>
      <c r="AG252" s="242"/>
      <c r="AJ252" s="385" t="s">
        <v>85</v>
      </c>
    </row>
    <row r="253" spans="1:36" ht="39.950000000000003" customHeight="1" x14ac:dyDescent="0.25">
      <c r="A253" s="574"/>
      <c r="B253" s="674"/>
      <c r="C253" s="556"/>
      <c r="D253" s="737"/>
      <c r="E253" s="685"/>
      <c r="F253" s="583"/>
      <c r="G253" s="553"/>
      <c r="H253" s="553"/>
      <c r="I253" s="583"/>
      <c r="J253" s="553"/>
      <c r="K253" s="553"/>
      <c r="L253" s="583"/>
      <c r="M253" s="553"/>
      <c r="N253" s="553"/>
      <c r="O253" s="583"/>
      <c r="P253" s="553"/>
      <c r="Q253" s="553"/>
      <c r="R253" s="240" t="s">
        <v>800</v>
      </c>
      <c r="S253" s="240" t="s">
        <v>801</v>
      </c>
      <c r="T253" s="542"/>
      <c r="U253" s="382"/>
      <c r="V253" s="255"/>
      <c r="W253" s="255"/>
      <c r="X253" s="255"/>
      <c r="Y253" s="255"/>
      <c r="Z253" s="255"/>
      <c r="AA253" s="255"/>
      <c r="AB253" s="311"/>
      <c r="AD253" s="255"/>
      <c r="AE253" s="312"/>
      <c r="AF253" s="255"/>
      <c r="AG253" s="255"/>
      <c r="AJ253" s="385" t="s">
        <v>85</v>
      </c>
    </row>
    <row r="254" spans="1:36" ht="39.950000000000003" customHeight="1" x14ac:dyDescent="0.25">
      <c r="A254" s="574"/>
      <c r="B254" s="573" t="s">
        <v>751</v>
      </c>
      <c r="C254" s="890" t="s">
        <v>1373</v>
      </c>
      <c r="D254" s="557" t="s">
        <v>452</v>
      </c>
      <c r="E254" s="681">
        <v>0.9</v>
      </c>
      <c r="F254" s="566" t="s">
        <v>453</v>
      </c>
      <c r="G254" s="566" t="s">
        <v>453</v>
      </c>
      <c r="H254" s="566" t="s">
        <v>453</v>
      </c>
      <c r="I254" s="566" t="s">
        <v>453</v>
      </c>
      <c r="J254" s="566" t="s">
        <v>453</v>
      </c>
      <c r="K254" s="608">
        <v>0.9</v>
      </c>
      <c r="L254" s="566" t="s">
        <v>453</v>
      </c>
      <c r="M254" s="566" t="s">
        <v>453</v>
      </c>
      <c r="N254" s="566" t="s">
        <v>453</v>
      </c>
      <c r="O254" s="566" t="s">
        <v>453</v>
      </c>
      <c r="P254" s="566" t="s">
        <v>453</v>
      </c>
      <c r="Q254" s="608">
        <v>0.9</v>
      </c>
      <c r="R254" s="381" t="s">
        <v>802</v>
      </c>
      <c r="S254" s="381" t="s">
        <v>803</v>
      </c>
      <c r="T254" s="542"/>
      <c r="U254" s="531"/>
      <c r="V254" s="237"/>
      <c r="W254" s="237"/>
      <c r="X254" s="237"/>
      <c r="Y254" s="237"/>
      <c r="Z254" s="300"/>
      <c r="AA254" s="237"/>
      <c r="AB254" s="237"/>
      <c r="AC254" s="237"/>
      <c r="AD254" s="237"/>
      <c r="AE254" s="237"/>
      <c r="AF254" s="237"/>
      <c r="AG254" s="237"/>
      <c r="AJ254" s="385" t="s">
        <v>85</v>
      </c>
    </row>
    <row r="255" spans="1:36" ht="39.950000000000003" customHeight="1" x14ac:dyDescent="0.25">
      <c r="A255" s="574"/>
      <c r="B255" s="574"/>
      <c r="C255" s="891"/>
      <c r="D255" s="558"/>
      <c r="E255" s="682"/>
      <c r="F255" s="552"/>
      <c r="G255" s="552"/>
      <c r="H255" s="552"/>
      <c r="I255" s="552"/>
      <c r="J255" s="552"/>
      <c r="K255" s="609"/>
      <c r="L255" s="552"/>
      <c r="M255" s="552"/>
      <c r="N255" s="552"/>
      <c r="O255" s="552"/>
      <c r="P255" s="552"/>
      <c r="Q255" s="609"/>
      <c r="R255" s="381" t="s">
        <v>804</v>
      </c>
      <c r="S255" s="381" t="s">
        <v>805</v>
      </c>
      <c r="T255" s="542"/>
      <c r="U255" s="531"/>
      <c r="V255" s="237"/>
      <c r="W255" s="237"/>
      <c r="X255" s="237"/>
      <c r="Y255" s="237"/>
      <c r="Z255" s="279"/>
      <c r="AA255" s="237"/>
      <c r="AB255" s="237"/>
      <c r="AC255" s="300"/>
      <c r="AD255" s="237"/>
      <c r="AE255" s="237"/>
      <c r="AF255" s="237"/>
      <c r="AG255" s="237"/>
      <c r="AJ255" s="385" t="s">
        <v>85</v>
      </c>
    </row>
    <row r="256" spans="1:36" ht="39.950000000000003" customHeight="1" x14ac:dyDescent="0.25">
      <c r="A256" s="574"/>
      <c r="B256" s="574"/>
      <c r="C256" s="891"/>
      <c r="D256" s="558"/>
      <c r="E256" s="682"/>
      <c r="F256" s="552"/>
      <c r="G256" s="552"/>
      <c r="H256" s="552"/>
      <c r="I256" s="552"/>
      <c r="J256" s="552"/>
      <c r="K256" s="609"/>
      <c r="L256" s="552"/>
      <c r="M256" s="552"/>
      <c r="N256" s="552"/>
      <c r="O256" s="552"/>
      <c r="P256" s="552"/>
      <c r="Q256" s="609"/>
      <c r="R256" s="381" t="s">
        <v>806</v>
      </c>
      <c r="S256" s="381" t="s">
        <v>807</v>
      </c>
      <c r="T256" s="542"/>
      <c r="U256" s="531"/>
      <c r="V256" s="237"/>
      <c r="W256" s="237"/>
      <c r="X256" s="237"/>
      <c r="Y256" s="237"/>
      <c r="Z256" s="279"/>
      <c r="AA256" s="237"/>
      <c r="AB256" s="237"/>
      <c r="AC256" s="300"/>
      <c r="AD256" s="237"/>
      <c r="AE256" s="237"/>
      <c r="AF256" s="237"/>
      <c r="AG256" s="237"/>
      <c r="AJ256" s="385" t="s">
        <v>85</v>
      </c>
    </row>
    <row r="257" spans="1:36" ht="39.950000000000003" customHeight="1" x14ac:dyDescent="0.25">
      <c r="A257" s="574"/>
      <c r="B257" s="574"/>
      <c r="C257" s="891"/>
      <c r="D257" s="558"/>
      <c r="E257" s="682"/>
      <c r="F257" s="552"/>
      <c r="G257" s="552"/>
      <c r="H257" s="552"/>
      <c r="I257" s="552"/>
      <c r="J257" s="552"/>
      <c r="K257" s="609"/>
      <c r="L257" s="552"/>
      <c r="M257" s="552"/>
      <c r="N257" s="552"/>
      <c r="O257" s="552"/>
      <c r="P257" s="552"/>
      <c r="Q257" s="609"/>
      <c r="R257" s="381" t="s">
        <v>808</v>
      </c>
      <c r="S257" s="381" t="s">
        <v>809</v>
      </c>
      <c r="T257" s="542"/>
      <c r="U257" s="530"/>
      <c r="V257" s="237"/>
      <c r="W257" s="237"/>
      <c r="X257" s="237"/>
      <c r="Y257" s="237"/>
      <c r="Z257" s="237"/>
      <c r="AA257" s="300"/>
      <c r="AB257" s="237"/>
      <c r="AC257" s="237"/>
      <c r="AD257" s="237"/>
      <c r="AE257" s="237"/>
      <c r="AF257" s="237"/>
      <c r="AG257" s="300"/>
      <c r="AJ257" s="385" t="s">
        <v>85</v>
      </c>
    </row>
    <row r="258" spans="1:36" ht="51" customHeight="1" x14ac:dyDescent="0.25">
      <c r="A258" s="574"/>
      <c r="B258" s="574"/>
      <c r="C258" s="891"/>
      <c r="D258" s="558"/>
      <c r="E258" s="682"/>
      <c r="F258" s="552"/>
      <c r="G258" s="552"/>
      <c r="H258" s="552"/>
      <c r="I258" s="552"/>
      <c r="J258" s="552"/>
      <c r="K258" s="609"/>
      <c r="L258" s="552"/>
      <c r="M258" s="552"/>
      <c r="N258" s="552"/>
      <c r="O258" s="552"/>
      <c r="P258" s="552"/>
      <c r="Q258" s="609"/>
      <c r="R258" s="381" t="s">
        <v>810</v>
      </c>
      <c r="S258" s="381" t="s">
        <v>811</v>
      </c>
      <c r="T258" s="542"/>
      <c r="U258" s="534">
        <v>214602.5</v>
      </c>
      <c r="V258" s="237"/>
      <c r="W258" s="300"/>
      <c r="X258" s="237"/>
      <c r="Y258" s="237"/>
      <c r="Z258" s="237"/>
      <c r="AA258" s="237"/>
      <c r="AB258" s="237"/>
      <c r="AC258" s="237"/>
      <c r="AD258" s="237"/>
      <c r="AE258" s="237"/>
      <c r="AF258" s="237"/>
      <c r="AG258" s="237"/>
      <c r="AJ258" s="385" t="s">
        <v>84</v>
      </c>
    </row>
    <row r="259" spans="1:36" ht="39.950000000000003" customHeight="1" x14ac:dyDescent="0.25">
      <c r="A259" s="574"/>
      <c r="B259" s="574"/>
      <c r="C259" s="891"/>
      <c r="D259" s="558"/>
      <c r="E259" s="682"/>
      <c r="F259" s="552"/>
      <c r="G259" s="552"/>
      <c r="H259" s="552"/>
      <c r="I259" s="552"/>
      <c r="J259" s="552"/>
      <c r="K259" s="609"/>
      <c r="L259" s="552"/>
      <c r="M259" s="552"/>
      <c r="N259" s="552"/>
      <c r="O259" s="552"/>
      <c r="P259" s="552"/>
      <c r="Q259" s="609"/>
      <c r="R259" s="381" t="s">
        <v>812</v>
      </c>
      <c r="S259" s="381" t="s">
        <v>813</v>
      </c>
      <c r="T259" s="542"/>
      <c r="U259" s="530"/>
      <c r="V259" s="237"/>
      <c r="W259" s="300"/>
      <c r="X259" s="300"/>
      <c r="Y259" s="300"/>
      <c r="Z259" s="300"/>
      <c r="AA259" s="237"/>
      <c r="AB259" s="237"/>
      <c r="AC259" s="237"/>
      <c r="AD259" s="237"/>
      <c r="AE259" s="237"/>
      <c r="AF259" s="237"/>
      <c r="AG259" s="237"/>
      <c r="AJ259" s="385" t="s">
        <v>85</v>
      </c>
    </row>
    <row r="260" spans="1:36" ht="39.950000000000003" customHeight="1" x14ac:dyDescent="0.25">
      <c r="A260" s="574"/>
      <c r="B260" s="574"/>
      <c r="C260" s="891"/>
      <c r="D260" s="558"/>
      <c r="E260" s="682"/>
      <c r="F260" s="552"/>
      <c r="G260" s="552"/>
      <c r="H260" s="552"/>
      <c r="I260" s="552"/>
      <c r="J260" s="552"/>
      <c r="K260" s="609"/>
      <c r="L260" s="552"/>
      <c r="M260" s="552"/>
      <c r="N260" s="552"/>
      <c r="O260" s="552"/>
      <c r="P260" s="552"/>
      <c r="Q260" s="609"/>
      <c r="R260" s="381" t="s">
        <v>814</v>
      </c>
      <c r="S260" s="381" t="s">
        <v>815</v>
      </c>
      <c r="T260" s="542"/>
      <c r="U260" s="530"/>
      <c r="V260" s="237"/>
      <c r="W260" s="300"/>
      <c r="X260" s="300"/>
      <c r="Y260" s="300"/>
      <c r="Z260" s="300"/>
      <c r="AA260" s="237"/>
      <c r="AB260" s="237"/>
      <c r="AC260" s="237"/>
      <c r="AD260" s="237"/>
      <c r="AE260" s="237"/>
      <c r="AF260" s="237"/>
      <c r="AG260" s="237"/>
      <c r="AJ260" s="385" t="s">
        <v>85</v>
      </c>
    </row>
    <row r="261" spans="1:36" ht="39.950000000000003" customHeight="1" x14ac:dyDescent="0.25">
      <c r="A261" s="574"/>
      <c r="B261" s="574"/>
      <c r="C261" s="891"/>
      <c r="D261" s="558"/>
      <c r="E261" s="682"/>
      <c r="F261" s="552"/>
      <c r="G261" s="552"/>
      <c r="H261" s="552"/>
      <c r="I261" s="552"/>
      <c r="J261" s="552"/>
      <c r="K261" s="609"/>
      <c r="L261" s="552"/>
      <c r="M261" s="552"/>
      <c r="N261" s="552"/>
      <c r="O261" s="552"/>
      <c r="P261" s="552"/>
      <c r="Q261" s="609"/>
      <c r="R261" s="240" t="s">
        <v>816</v>
      </c>
      <c r="S261" s="240" t="s">
        <v>817</v>
      </c>
      <c r="T261" s="542"/>
      <c r="U261" s="535">
        <v>200000</v>
      </c>
      <c r="V261" s="237"/>
      <c r="W261" s="237"/>
      <c r="X261" s="237"/>
      <c r="Y261" s="237"/>
      <c r="Z261" s="237"/>
      <c r="AA261" s="237"/>
      <c r="AB261" s="300"/>
      <c r="AC261" s="237"/>
      <c r="AD261" s="237"/>
      <c r="AE261" s="237"/>
      <c r="AF261" s="237"/>
      <c r="AG261" s="237"/>
      <c r="AJ261" s="385" t="s">
        <v>84</v>
      </c>
    </row>
    <row r="262" spans="1:36" ht="49.5" customHeight="1" x14ac:dyDescent="0.25">
      <c r="A262" s="674"/>
      <c r="B262" s="674"/>
      <c r="C262" s="892"/>
      <c r="D262" s="559"/>
      <c r="E262" s="683"/>
      <c r="F262" s="582"/>
      <c r="G262" s="582"/>
      <c r="H262" s="582"/>
      <c r="I262" s="582"/>
      <c r="J262" s="582"/>
      <c r="K262" s="610"/>
      <c r="L262" s="582"/>
      <c r="M262" s="582"/>
      <c r="N262" s="582"/>
      <c r="O262" s="582"/>
      <c r="P262" s="582"/>
      <c r="Q262" s="610"/>
      <c r="R262" s="381" t="s">
        <v>818</v>
      </c>
      <c r="S262" s="381" t="s">
        <v>819</v>
      </c>
      <c r="T262" s="542"/>
      <c r="U262" s="382"/>
      <c r="V262" s="237"/>
      <c r="W262" s="237"/>
      <c r="X262" s="237"/>
      <c r="Y262" s="237"/>
      <c r="Z262" s="237"/>
      <c r="AA262" s="237"/>
      <c r="AB262" s="237"/>
      <c r="AC262" s="300"/>
      <c r="AD262" s="237"/>
      <c r="AE262" s="237"/>
      <c r="AF262" s="237"/>
      <c r="AG262" s="237"/>
      <c r="AJ262" s="385" t="s">
        <v>85</v>
      </c>
    </row>
    <row r="263" spans="1:36" ht="39.950000000000003" customHeight="1" x14ac:dyDescent="0.25">
      <c r="A263" s="573" t="s">
        <v>752</v>
      </c>
      <c r="B263" s="573" t="s">
        <v>753</v>
      </c>
      <c r="C263" s="675" t="s">
        <v>1150</v>
      </c>
      <c r="D263" s="676" t="s">
        <v>754</v>
      </c>
      <c r="E263" s="677">
        <v>0.94</v>
      </c>
      <c r="F263" s="553" t="s">
        <v>453</v>
      </c>
      <c r="G263" s="553" t="s">
        <v>453</v>
      </c>
      <c r="H263" s="553" t="s">
        <v>453</v>
      </c>
      <c r="I263" s="553" t="s">
        <v>453</v>
      </c>
      <c r="J263" s="553" t="s">
        <v>453</v>
      </c>
      <c r="K263" s="583">
        <v>0.94</v>
      </c>
      <c r="L263" s="605" t="s">
        <v>453</v>
      </c>
      <c r="M263" s="605" t="s">
        <v>453</v>
      </c>
      <c r="N263" s="605" t="s">
        <v>453</v>
      </c>
      <c r="O263" s="605" t="s">
        <v>453</v>
      </c>
      <c r="P263" s="605" t="s">
        <v>453</v>
      </c>
      <c r="Q263" s="583">
        <v>0.94</v>
      </c>
      <c r="R263" s="256" t="s">
        <v>820</v>
      </c>
      <c r="S263" s="381" t="s">
        <v>821</v>
      </c>
      <c r="T263" s="542" t="s">
        <v>748</v>
      </c>
      <c r="U263" s="382"/>
      <c r="V263" s="255"/>
      <c r="W263" s="255"/>
      <c r="X263" s="242"/>
      <c r="Y263" s="255"/>
      <c r="Z263" s="255"/>
      <c r="AA263" s="242"/>
      <c r="AB263" s="255"/>
      <c r="AC263" s="255"/>
      <c r="AD263" s="242"/>
      <c r="AE263" s="255"/>
      <c r="AF263" s="255"/>
      <c r="AG263" s="242"/>
      <c r="AJ263" s="385" t="s">
        <v>85</v>
      </c>
    </row>
    <row r="264" spans="1:36" ht="39.950000000000003" customHeight="1" x14ac:dyDescent="0.25">
      <c r="A264" s="574"/>
      <c r="B264" s="574"/>
      <c r="C264" s="675"/>
      <c r="D264" s="676"/>
      <c r="E264" s="677"/>
      <c r="F264" s="553"/>
      <c r="G264" s="553"/>
      <c r="H264" s="553"/>
      <c r="I264" s="553"/>
      <c r="J264" s="553"/>
      <c r="K264" s="583"/>
      <c r="L264" s="605"/>
      <c r="M264" s="605"/>
      <c r="N264" s="605"/>
      <c r="O264" s="605"/>
      <c r="P264" s="605"/>
      <c r="Q264" s="583"/>
      <c r="R264" s="4" t="s">
        <v>822</v>
      </c>
      <c r="S264" s="381" t="s">
        <v>823</v>
      </c>
      <c r="T264" s="542"/>
      <c r="U264" s="382"/>
      <c r="V264" s="255"/>
      <c r="W264" s="255"/>
      <c r="X264" s="255"/>
      <c r="Y264" s="242"/>
      <c r="Z264" s="255"/>
      <c r="AA264" s="255"/>
      <c r="AB264" s="242"/>
      <c r="AC264" s="255"/>
      <c r="AD264" s="255"/>
      <c r="AE264" s="255"/>
      <c r="AF264" s="242"/>
      <c r="AG264" s="255"/>
      <c r="AJ264" s="385" t="s">
        <v>85</v>
      </c>
    </row>
    <row r="265" spans="1:36" ht="48.75" customHeight="1" x14ac:dyDescent="0.25">
      <c r="A265" s="574"/>
      <c r="B265" s="574"/>
      <c r="C265" s="678" t="s">
        <v>1151</v>
      </c>
      <c r="D265" s="557" t="s">
        <v>452</v>
      </c>
      <c r="E265" s="681">
        <v>0.98</v>
      </c>
      <c r="F265" s="553" t="s">
        <v>453</v>
      </c>
      <c r="G265" s="553" t="s">
        <v>453</v>
      </c>
      <c r="H265" s="553" t="s">
        <v>453</v>
      </c>
      <c r="I265" s="553" t="s">
        <v>453</v>
      </c>
      <c r="J265" s="608">
        <v>0.98</v>
      </c>
      <c r="K265" s="553" t="s">
        <v>453</v>
      </c>
      <c r="L265" s="553" t="s">
        <v>453</v>
      </c>
      <c r="M265" s="553" t="s">
        <v>453</v>
      </c>
      <c r="N265" s="553" t="s">
        <v>453</v>
      </c>
      <c r="O265" s="553" t="s">
        <v>453</v>
      </c>
      <c r="P265" s="553" t="s">
        <v>453</v>
      </c>
      <c r="Q265" s="553" t="s">
        <v>453</v>
      </c>
      <c r="R265" s="364" t="s">
        <v>824</v>
      </c>
      <c r="S265" s="381" t="s">
        <v>825</v>
      </c>
      <c r="T265" s="542"/>
      <c r="U265" s="382"/>
      <c r="V265" s="363"/>
      <c r="W265" s="363"/>
      <c r="X265" s="390"/>
      <c r="Y265" s="363"/>
      <c r="Z265" s="363"/>
      <c r="AA265" s="390"/>
      <c r="AB265" s="363"/>
      <c r="AC265" s="363"/>
      <c r="AD265" s="390"/>
      <c r="AE265" s="363"/>
      <c r="AF265" s="363"/>
      <c r="AG265" s="390"/>
      <c r="AJ265" s="385" t="s">
        <v>85</v>
      </c>
    </row>
    <row r="266" spans="1:36" ht="39.950000000000003" customHeight="1" x14ac:dyDescent="0.25">
      <c r="A266" s="574"/>
      <c r="B266" s="574"/>
      <c r="C266" s="679"/>
      <c r="D266" s="558"/>
      <c r="E266" s="682"/>
      <c r="F266" s="553"/>
      <c r="G266" s="553"/>
      <c r="H266" s="553"/>
      <c r="I266" s="553"/>
      <c r="J266" s="609"/>
      <c r="K266" s="553"/>
      <c r="L266" s="553"/>
      <c r="M266" s="553"/>
      <c r="N266" s="553"/>
      <c r="O266" s="553"/>
      <c r="P266" s="553"/>
      <c r="Q266" s="553"/>
      <c r="R266" s="364" t="s">
        <v>826</v>
      </c>
      <c r="S266" s="381" t="s">
        <v>1290</v>
      </c>
      <c r="T266" s="542"/>
      <c r="U266" s="382"/>
      <c r="V266" s="362"/>
      <c r="W266" s="363"/>
      <c r="X266" s="363"/>
      <c r="Y266" s="363"/>
      <c r="Z266" s="363"/>
      <c r="AA266" s="363"/>
      <c r="AB266" s="363"/>
      <c r="AC266" s="363"/>
      <c r="AD266" s="363"/>
      <c r="AE266" s="363"/>
      <c r="AF266" s="363"/>
      <c r="AG266" s="363"/>
      <c r="AJ266" s="385" t="s">
        <v>85</v>
      </c>
    </row>
    <row r="267" spans="1:36" ht="39.950000000000003" customHeight="1" x14ac:dyDescent="0.25">
      <c r="A267" s="574"/>
      <c r="B267" s="574"/>
      <c r="C267" s="679"/>
      <c r="D267" s="558"/>
      <c r="E267" s="682"/>
      <c r="F267" s="553"/>
      <c r="G267" s="553"/>
      <c r="H267" s="553"/>
      <c r="I267" s="553"/>
      <c r="J267" s="609"/>
      <c r="K267" s="553"/>
      <c r="L267" s="553"/>
      <c r="M267" s="553"/>
      <c r="N267" s="553"/>
      <c r="O267" s="553"/>
      <c r="P267" s="553"/>
      <c r="Q267" s="553"/>
      <c r="R267" s="240" t="s">
        <v>827</v>
      </c>
      <c r="S267" s="381" t="s">
        <v>828</v>
      </c>
      <c r="T267" s="542"/>
      <c r="U267" s="382"/>
      <c r="V267" s="539"/>
      <c r="W267" s="363"/>
      <c r="X267" s="363"/>
      <c r="Y267" s="363"/>
      <c r="Z267" s="363"/>
      <c r="AA267" s="363"/>
      <c r="AB267" s="363"/>
      <c r="AC267" s="363"/>
      <c r="AD267" s="363"/>
      <c r="AE267" s="363"/>
      <c r="AF267" s="540"/>
      <c r="AG267" s="363"/>
      <c r="AJ267" s="385" t="s">
        <v>85</v>
      </c>
    </row>
    <row r="268" spans="1:36" ht="39.950000000000003" customHeight="1" x14ac:dyDescent="0.25">
      <c r="A268" s="574"/>
      <c r="B268" s="574"/>
      <c r="C268" s="679"/>
      <c r="D268" s="558"/>
      <c r="E268" s="682"/>
      <c r="F268" s="553"/>
      <c r="G268" s="553"/>
      <c r="H268" s="553"/>
      <c r="I268" s="553"/>
      <c r="J268" s="609"/>
      <c r="K268" s="553"/>
      <c r="L268" s="553"/>
      <c r="M268" s="553"/>
      <c r="N268" s="553"/>
      <c r="O268" s="553"/>
      <c r="P268" s="553"/>
      <c r="Q268" s="553"/>
      <c r="R268" s="240" t="s">
        <v>829</v>
      </c>
      <c r="S268" s="381" t="s">
        <v>830</v>
      </c>
      <c r="T268" s="542"/>
      <c r="U268" s="382"/>
      <c r="V268" s="363"/>
      <c r="W268" s="363"/>
      <c r="X268" s="539"/>
      <c r="Y268" s="363"/>
      <c r="Z268" s="363"/>
      <c r="AA268" s="363"/>
      <c r="AB268" s="363"/>
      <c r="AC268" s="363"/>
      <c r="AD268" s="363"/>
      <c r="AE268" s="363"/>
      <c r="AF268" s="540"/>
      <c r="AG268" s="363"/>
      <c r="AJ268" s="385" t="s">
        <v>85</v>
      </c>
    </row>
    <row r="269" spans="1:36" ht="63.75" customHeight="1" x14ac:dyDescent="0.25">
      <c r="A269" s="574"/>
      <c r="B269" s="574"/>
      <c r="C269" s="680"/>
      <c r="D269" s="559"/>
      <c r="E269" s="683"/>
      <c r="F269" s="553"/>
      <c r="G269" s="553"/>
      <c r="H269" s="553"/>
      <c r="I269" s="553"/>
      <c r="J269" s="610"/>
      <c r="K269" s="553"/>
      <c r="L269" s="553"/>
      <c r="M269" s="553"/>
      <c r="N269" s="553"/>
      <c r="O269" s="553"/>
      <c r="P269" s="553"/>
      <c r="Q269" s="553"/>
      <c r="R269" s="240" t="s">
        <v>831</v>
      </c>
      <c r="S269" s="381" t="s">
        <v>832</v>
      </c>
      <c r="T269" s="542"/>
      <c r="U269" s="382"/>
      <c r="V269" s="363"/>
      <c r="W269" s="363"/>
      <c r="X269" s="363"/>
      <c r="Y269" s="363"/>
      <c r="Z269" s="362"/>
      <c r="AA269" s="363"/>
      <c r="AB269" s="363"/>
      <c r="AC269" s="363"/>
      <c r="AD269" s="363"/>
      <c r="AE269" s="363"/>
      <c r="AF269" s="363"/>
      <c r="AG269" s="363"/>
      <c r="AJ269" s="385" t="s">
        <v>85</v>
      </c>
    </row>
    <row r="270" spans="1:36" ht="70.5" customHeight="1" x14ac:dyDescent="0.25">
      <c r="A270" s="574"/>
      <c r="B270" s="574"/>
      <c r="C270" s="684" t="s">
        <v>1152</v>
      </c>
      <c r="D270" s="662" t="s">
        <v>452</v>
      </c>
      <c r="E270" s="685">
        <v>0.98</v>
      </c>
      <c r="F270" s="553" t="s">
        <v>453</v>
      </c>
      <c r="G270" s="553" t="s">
        <v>453</v>
      </c>
      <c r="H270" s="553" t="s">
        <v>453</v>
      </c>
      <c r="I270" s="553" t="s">
        <v>453</v>
      </c>
      <c r="J270" s="583">
        <v>0.98</v>
      </c>
      <c r="K270" s="553" t="s">
        <v>453</v>
      </c>
      <c r="L270" s="553" t="s">
        <v>453</v>
      </c>
      <c r="M270" s="553" t="s">
        <v>453</v>
      </c>
      <c r="N270" s="553" t="s">
        <v>453</v>
      </c>
      <c r="O270" s="553" t="s">
        <v>453</v>
      </c>
      <c r="P270" s="583">
        <v>0.98</v>
      </c>
      <c r="Q270" s="553" t="s">
        <v>453</v>
      </c>
      <c r="R270" s="381" t="s">
        <v>833</v>
      </c>
      <c r="S270" s="381" t="s">
        <v>834</v>
      </c>
      <c r="T270" s="542"/>
      <c r="U270" s="382"/>
      <c r="V270" s="242"/>
      <c r="W270" s="242"/>
      <c r="X270" s="242"/>
      <c r="Y270" s="242"/>
      <c r="Z270" s="242"/>
      <c r="AA270" s="242"/>
      <c r="AB270" s="242"/>
      <c r="AC270" s="242"/>
      <c r="AD270" s="242"/>
      <c r="AE270" s="242"/>
      <c r="AF270" s="242"/>
      <c r="AG270" s="242"/>
      <c r="AJ270" s="385" t="s">
        <v>85</v>
      </c>
    </row>
    <row r="271" spans="1:36" ht="39.950000000000003" customHeight="1" x14ac:dyDescent="0.25">
      <c r="A271" s="574"/>
      <c r="B271" s="574"/>
      <c r="C271" s="679"/>
      <c r="D271" s="662"/>
      <c r="E271" s="685"/>
      <c r="F271" s="553"/>
      <c r="G271" s="553"/>
      <c r="H271" s="553"/>
      <c r="I271" s="553"/>
      <c r="J271" s="583"/>
      <c r="K271" s="553"/>
      <c r="L271" s="553"/>
      <c r="M271" s="553"/>
      <c r="N271" s="553"/>
      <c r="O271" s="553"/>
      <c r="P271" s="583"/>
      <c r="Q271" s="553"/>
      <c r="R271" s="381" t="s">
        <v>835</v>
      </c>
      <c r="S271" s="381" t="s">
        <v>836</v>
      </c>
      <c r="T271" s="542"/>
      <c r="U271" s="382"/>
      <c r="V271" s="255"/>
      <c r="W271" s="255"/>
      <c r="X271" s="242"/>
      <c r="Y271" s="255"/>
      <c r="Z271" s="255"/>
      <c r="AA271" s="242"/>
      <c r="AB271" s="255"/>
      <c r="AC271" s="255"/>
      <c r="AD271" s="242"/>
      <c r="AE271" s="255"/>
      <c r="AF271" s="255"/>
      <c r="AG271" s="242"/>
      <c r="AJ271" s="385" t="s">
        <v>85</v>
      </c>
    </row>
    <row r="272" spans="1:36" ht="39.950000000000003" customHeight="1" x14ac:dyDescent="0.25">
      <c r="A272" s="574"/>
      <c r="B272" s="574"/>
      <c r="C272" s="679"/>
      <c r="D272" s="662"/>
      <c r="E272" s="685"/>
      <c r="F272" s="553"/>
      <c r="G272" s="553"/>
      <c r="H272" s="553"/>
      <c r="I272" s="553"/>
      <c r="J272" s="583"/>
      <c r="K272" s="553"/>
      <c r="L272" s="553"/>
      <c r="M272" s="553"/>
      <c r="N272" s="553"/>
      <c r="O272" s="553"/>
      <c r="P272" s="583"/>
      <c r="Q272" s="553"/>
      <c r="R272" s="240" t="s">
        <v>837</v>
      </c>
      <c r="S272" s="381" t="s">
        <v>838</v>
      </c>
      <c r="T272" s="542"/>
      <c r="U272" s="382"/>
      <c r="V272" s="255"/>
      <c r="W272" s="255"/>
      <c r="X272" s="255"/>
      <c r="Y272" s="255"/>
      <c r="Z272" s="242"/>
      <c r="AA272" s="255"/>
      <c r="AB272" s="255"/>
      <c r="AC272" s="255"/>
      <c r="AD272" s="255"/>
      <c r="AE272" s="255"/>
      <c r="AF272" s="242"/>
      <c r="AG272" s="255"/>
      <c r="AJ272" s="385" t="s">
        <v>85</v>
      </c>
    </row>
    <row r="273" spans="1:36" ht="39.950000000000003" customHeight="1" x14ac:dyDescent="0.25">
      <c r="A273" s="574"/>
      <c r="B273" s="574"/>
      <c r="C273" s="679"/>
      <c r="D273" s="662"/>
      <c r="E273" s="685"/>
      <c r="F273" s="553"/>
      <c r="G273" s="553"/>
      <c r="H273" s="553"/>
      <c r="I273" s="553"/>
      <c r="J273" s="583"/>
      <c r="K273" s="553"/>
      <c r="L273" s="553"/>
      <c r="M273" s="553"/>
      <c r="N273" s="553"/>
      <c r="O273" s="553"/>
      <c r="P273" s="583"/>
      <c r="Q273" s="553"/>
      <c r="R273" s="240" t="s">
        <v>839</v>
      </c>
      <c r="S273" s="381" t="s">
        <v>840</v>
      </c>
      <c r="T273" s="542"/>
      <c r="U273" s="382"/>
      <c r="V273" s="255"/>
      <c r="W273" s="255"/>
      <c r="X273" s="255"/>
      <c r="Y273" s="255"/>
      <c r="Z273" s="255"/>
      <c r="AA273" s="255"/>
      <c r="AB273" s="255"/>
      <c r="AC273" s="255"/>
      <c r="AD273" s="255"/>
      <c r="AE273" s="255"/>
      <c r="AF273" s="242"/>
      <c r="AG273" s="255"/>
      <c r="AJ273" s="385" t="s">
        <v>85</v>
      </c>
    </row>
    <row r="274" spans="1:36" ht="48" customHeight="1" x14ac:dyDescent="0.25">
      <c r="A274" s="574"/>
      <c r="B274" s="674"/>
      <c r="C274" s="680"/>
      <c r="D274" s="662"/>
      <c r="E274" s="685"/>
      <c r="F274" s="553"/>
      <c r="G274" s="553"/>
      <c r="H274" s="553"/>
      <c r="I274" s="553"/>
      <c r="J274" s="583"/>
      <c r="K274" s="553"/>
      <c r="L274" s="553"/>
      <c r="M274" s="553"/>
      <c r="N274" s="553"/>
      <c r="O274" s="553"/>
      <c r="P274" s="583"/>
      <c r="Q274" s="553"/>
      <c r="R274" s="240" t="s">
        <v>841</v>
      </c>
      <c r="S274" s="381" t="s">
        <v>639</v>
      </c>
      <c r="T274" s="542"/>
      <c r="U274" s="382"/>
      <c r="V274" s="255"/>
      <c r="W274" s="255"/>
      <c r="X274" s="255"/>
      <c r="Y274" s="255"/>
      <c r="Z274" s="255"/>
      <c r="AA274" s="255"/>
      <c r="AB274" s="255"/>
      <c r="AC274" s="255"/>
      <c r="AD274" s="255"/>
      <c r="AE274" s="255"/>
      <c r="AF274" s="255"/>
      <c r="AG274" s="242"/>
      <c r="AJ274" s="385" t="s">
        <v>85</v>
      </c>
    </row>
    <row r="275" spans="1:36" ht="49.5" customHeight="1" x14ac:dyDescent="0.25">
      <c r="A275" s="574"/>
      <c r="B275" s="689" t="s">
        <v>1338</v>
      </c>
      <c r="C275" s="686" t="s">
        <v>1374</v>
      </c>
      <c r="D275" s="687" t="s">
        <v>486</v>
      </c>
      <c r="E275" s="688">
        <v>0.94</v>
      </c>
      <c r="F275" s="577" t="s">
        <v>453</v>
      </c>
      <c r="G275" s="577" t="s">
        <v>453</v>
      </c>
      <c r="H275" s="577" t="s">
        <v>453</v>
      </c>
      <c r="I275" s="577" t="s">
        <v>453</v>
      </c>
      <c r="J275" s="732" t="s">
        <v>453</v>
      </c>
      <c r="K275" s="580">
        <v>0.94</v>
      </c>
      <c r="L275" s="726" t="s">
        <v>453</v>
      </c>
      <c r="M275" s="726" t="s">
        <v>453</v>
      </c>
      <c r="N275" s="726" t="s">
        <v>453</v>
      </c>
      <c r="O275" s="726" t="s">
        <v>453</v>
      </c>
      <c r="P275" s="726" t="s">
        <v>453</v>
      </c>
      <c r="Q275" s="580">
        <v>0.94</v>
      </c>
      <c r="R275" s="240" t="s">
        <v>842</v>
      </c>
      <c r="S275" s="381" t="s">
        <v>843</v>
      </c>
      <c r="T275" s="542" t="s">
        <v>748</v>
      </c>
      <c r="U275" s="382"/>
      <c r="V275" s="255"/>
      <c r="W275" s="242"/>
      <c r="X275" s="255"/>
      <c r="Y275" s="313"/>
      <c r="Z275" s="255"/>
      <c r="AA275" s="255"/>
      <c r="AB275" s="255"/>
      <c r="AC275" s="313"/>
      <c r="AD275" s="255"/>
      <c r="AE275" s="255"/>
      <c r="AF275" s="255"/>
      <c r="AG275" s="255"/>
      <c r="AJ275" s="385" t="s">
        <v>85</v>
      </c>
    </row>
    <row r="276" spans="1:36" ht="39.950000000000003" customHeight="1" x14ac:dyDescent="0.25">
      <c r="A276" s="574"/>
      <c r="B276" s="690"/>
      <c r="C276" s="686"/>
      <c r="D276" s="687"/>
      <c r="E276" s="688"/>
      <c r="F276" s="577"/>
      <c r="G276" s="577"/>
      <c r="H276" s="577"/>
      <c r="I276" s="577"/>
      <c r="J276" s="733"/>
      <c r="K276" s="581"/>
      <c r="L276" s="727"/>
      <c r="M276" s="727"/>
      <c r="N276" s="727"/>
      <c r="O276" s="727"/>
      <c r="P276" s="727"/>
      <c r="Q276" s="581"/>
      <c r="R276" s="7" t="s">
        <v>844</v>
      </c>
      <c r="S276" s="240" t="s">
        <v>845</v>
      </c>
      <c r="T276" s="542"/>
      <c r="U276" s="382"/>
      <c r="V276" s="255"/>
      <c r="W276" s="255"/>
      <c r="X276" s="255"/>
      <c r="Y276" s="314"/>
      <c r="Z276" s="255"/>
      <c r="AA276" s="255"/>
      <c r="AB276" s="255"/>
      <c r="AC276" s="255"/>
      <c r="AD276" s="255"/>
      <c r="AE276" s="255"/>
      <c r="AF276" s="255"/>
      <c r="AG276" s="255"/>
      <c r="AJ276" s="385" t="s">
        <v>85</v>
      </c>
    </row>
    <row r="277" spans="1:36" ht="39.950000000000003" customHeight="1" x14ac:dyDescent="0.25">
      <c r="A277" s="574"/>
      <c r="B277" s="690"/>
      <c r="C277" s="686"/>
      <c r="D277" s="687"/>
      <c r="E277" s="688"/>
      <c r="F277" s="577"/>
      <c r="G277" s="577"/>
      <c r="H277" s="577"/>
      <c r="I277" s="577"/>
      <c r="J277" s="733"/>
      <c r="K277" s="581"/>
      <c r="L277" s="727"/>
      <c r="M277" s="727"/>
      <c r="N277" s="727"/>
      <c r="O277" s="727"/>
      <c r="P277" s="727"/>
      <c r="Q277" s="581"/>
      <c r="R277" s="7" t="s">
        <v>846</v>
      </c>
      <c r="S277" s="240" t="s">
        <v>847</v>
      </c>
      <c r="T277" s="542"/>
      <c r="U277" s="382"/>
      <c r="V277" s="255"/>
      <c r="W277" s="255"/>
      <c r="X277" s="255"/>
      <c r="Y277" s="255"/>
      <c r="Z277" s="314"/>
      <c r="AA277" s="255"/>
      <c r="AB277" s="255"/>
      <c r="AC277" s="255"/>
      <c r="AD277" s="255"/>
      <c r="AE277" s="255"/>
      <c r="AF277" s="314"/>
      <c r="AG277" s="255"/>
      <c r="AJ277" s="385" t="s">
        <v>85</v>
      </c>
    </row>
    <row r="278" spans="1:36" ht="39.950000000000003" customHeight="1" x14ac:dyDescent="0.25">
      <c r="A278" s="574"/>
      <c r="B278" s="690"/>
      <c r="C278" s="686"/>
      <c r="D278" s="687"/>
      <c r="E278" s="688"/>
      <c r="F278" s="577"/>
      <c r="G278" s="577"/>
      <c r="H278" s="577"/>
      <c r="I278" s="577"/>
      <c r="J278" s="733"/>
      <c r="K278" s="581"/>
      <c r="L278" s="727"/>
      <c r="M278" s="727"/>
      <c r="N278" s="727"/>
      <c r="O278" s="727"/>
      <c r="P278" s="727"/>
      <c r="Q278" s="581"/>
      <c r="R278" s="4" t="s">
        <v>848</v>
      </c>
      <c r="S278" s="240" t="s">
        <v>849</v>
      </c>
      <c r="T278" s="542"/>
      <c r="U278" s="382"/>
      <c r="V278" s="255"/>
      <c r="W278" s="255"/>
      <c r="X278" s="314"/>
      <c r="Y278" s="309"/>
      <c r="Z278" s="309"/>
      <c r="AA278" s="314"/>
      <c r="AB278" s="309"/>
      <c r="AC278" s="309"/>
      <c r="AD278" s="314"/>
      <c r="AE278" s="309"/>
      <c r="AF278" s="309"/>
      <c r="AG278" s="310"/>
      <c r="AJ278" s="385" t="s">
        <v>85</v>
      </c>
    </row>
    <row r="279" spans="1:36" ht="39.950000000000003" customHeight="1" x14ac:dyDescent="0.25">
      <c r="A279" s="574"/>
      <c r="B279" s="690"/>
      <c r="C279" s="686"/>
      <c r="D279" s="687"/>
      <c r="E279" s="688"/>
      <c r="F279" s="577"/>
      <c r="G279" s="577"/>
      <c r="H279" s="577"/>
      <c r="I279" s="577"/>
      <c r="J279" s="733"/>
      <c r="K279" s="581"/>
      <c r="L279" s="727"/>
      <c r="M279" s="727"/>
      <c r="N279" s="727"/>
      <c r="O279" s="727"/>
      <c r="P279" s="727"/>
      <c r="Q279" s="581"/>
      <c r="R279" s="240" t="s">
        <v>850</v>
      </c>
      <c r="S279" s="240" t="s">
        <v>851</v>
      </c>
      <c r="T279" s="542"/>
      <c r="U279" s="382"/>
      <c r="V279" s="255"/>
      <c r="W279" s="255"/>
      <c r="X279" s="314"/>
      <c r="Y279" s="255"/>
      <c r="Z279" s="255"/>
      <c r="AA279" s="314"/>
      <c r="AB279" s="255"/>
      <c r="AC279" s="309"/>
      <c r="AD279" s="314"/>
      <c r="AE279" s="255"/>
      <c r="AF279" s="255"/>
      <c r="AG279" s="242"/>
      <c r="AJ279" s="385" t="s">
        <v>85</v>
      </c>
    </row>
    <row r="280" spans="1:36" ht="39.950000000000003" customHeight="1" x14ac:dyDescent="0.25">
      <c r="A280" s="574"/>
      <c r="B280" s="690"/>
      <c r="C280" s="686"/>
      <c r="D280" s="687"/>
      <c r="E280" s="688"/>
      <c r="F280" s="577"/>
      <c r="G280" s="577"/>
      <c r="H280" s="577"/>
      <c r="I280" s="577"/>
      <c r="J280" s="733"/>
      <c r="K280" s="581"/>
      <c r="L280" s="727"/>
      <c r="M280" s="727"/>
      <c r="N280" s="727"/>
      <c r="O280" s="727"/>
      <c r="P280" s="727"/>
      <c r="Q280" s="581"/>
      <c r="R280" s="240" t="s">
        <v>852</v>
      </c>
      <c r="S280" s="240" t="s">
        <v>1289</v>
      </c>
      <c r="T280" s="542"/>
      <c r="U280" s="382"/>
      <c r="V280" s="255"/>
      <c r="W280" s="255"/>
      <c r="X280" s="313"/>
      <c r="Y280" s="313"/>
      <c r="Z280" s="255"/>
      <c r="AA280" s="313"/>
      <c r="AB280" s="255"/>
      <c r="AC280" s="309"/>
      <c r="AD280" s="314"/>
      <c r="AE280" s="255"/>
      <c r="AF280" s="255"/>
      <c r="AG280" s="255"/>
      <c r="AJ280" s="385" t="s">
        <v>84</v>
      </c>
    </row>
    <row r="281" spans="1:36" ht="39.950000000000003" customHeight="1" x14ac:dyDescent="0.25">
      <c r="A281" s="574"/>
      <c r="B281" s="690"/>
      <c r="C281" s="686"/>
      <c r="D281" s="687"/>
      <c r="E281" s="688"/>
      <c r="F281" s="577"/>
      <c r="G281" s="577"/>
      <c r="H281" s="577"/>
      <c r="I281" s="577"/>
      <c r="J281" s="734"/>
      <c r="K281" s="660"/>
      <c r="L281" s="728"/>
      <c r="M281" s="728"/>
      <c r="N281" s="728"/>
      <c r="O281" s="728"/>
      <c r="P281" s="728"/>
      <c r="Q281" s="660"/>
      <c r="R281" s="240" t="s">
        <v>853</v>
      </c>
      <c r="S281" s="240" t="s">
        <v>724</v>
      </c>
      <c r="T281" s="542"/>
      <c r="U281" s="382"/>
      <c r="V281" s="255"/>
      <c r="W281" s="255"/>
      <c r="X281" s="255"/>
      <c r="Y281" s="314"/>
      <c r="Z281" s="255"/>
      <c r="AA281" s="255"/>
      <c r="AB281" s="255"/>
      <c r="AC281" s="314"/>
      <c r="AD281" s="255"/>
      <c r="AE281" s="255"/>
      <c r="AF281" s="255"/>
      <c r="AG281" s="242"/>
      <c r="AJ281" s="385" t="s">
        <v>85</v>
      </c>
    </row>
    <row r="282" spans="1:36" ht="39.950000000000003" customHeight="1" x14ac:dyDescent="0.25">
      <c r="A282" s="574"/>
      <c r="B282" s="690"/>
      <c r="C282" s="691" t="s">
        <v>1375</v>
      </c>
      <c r="D282" s="557" t="s">
        <v>481</v>
      </c>
      <c r="E282" s="578">
        <v>0.8</v>
      </c>
      <c r="F282" s="606" t="s">
        <v>453</v>
      </c>
      <c r="G282" s="606" t="s">
        <v>453</v>
      </c>
      <c r="H282" s="606" t="s">
        <v>453</v>
      </c>
      <c r="I282" s="580">
        <v>0.25</v>
      </c>
      <c r="J282" s="606" t="s">
        <v>453</v>
      </c>
      <c r="K282" s="606" t="s">
        <v>453</v>
      </c>
      <c r="L282" s="606" t="s">
        <v>453</v>
      </c>
      <c r="M282" s="580">
        <v>0.25</v>
      </c>
      <c r="N282" s="606" t="s">
        <v>453</v>
      </c>
      <c r="O282" s="606" t="s">
        <v>453</v>
      </c>
      <c r="P282" s="606" t="s">
        <v>453</v>
      </c>
      <c r="Q282" s="580">
        <v>0.3</v>
      </c>
      <c r="R282" s="315" t="s">
        <v>1266</v>
      </c>
      <c r="S282" s="240" t="s">
        <v>925</v>
      </c>
      <c r="T282" s="542"/>
      <c r="U282" s="374"/>
      <c r="V282" s="242"/>
      <c r="W282" s="242"/>
      <c r="X282" s="255"/>
      <c r="Y282" s="313"/>
      <c r="Z282" s="255"/>
      <c r="AA282" s="255"/>
      <c r="AB282" s="255"/>
      <c r="AC282" s="313"/>
      <c r="AD282" s="255"/>
      <c r="AE282" s="255"/>
      <c r="AF282" s="255"/>
      <c r="AG282" s="255"/>
      <c r="AJ282" s="385" t="s">
        <v>85</v>
      </c>
    </row>
    <row r="283" spans="1:36" ht="39.950000000000003" customHeight="1" x14ac:dyDescent="0.25">
      <c r="A283" s="574"/>
      <c r="B283" s="690"/>
      <c r="C283" s="692"/>
      <c r="D283" s="558"/>
      <c r="E283" s="579"/>
      <c r="F283" s="607"/>
      <c r="G283" s="607"/>
      <c r="H283" s="607"/>
      <c r="I283" s="581"/>
      <c r="J283" s="607"/>
      <c r="K283" s="607"/>
      <c r="L283" s="607"/>
      <c r="M283" s="581"/>
      <c r="N283" s="607"/>
      <c r="O283" s="607"/>
      <c r="P283" s="607"/>
      <c r="Q283" s="581"/>
      <c r="R283" s="234" t="s">
        <v>1414</v>
      </c>
      <c r="S283" s="532" t="s">
        <v>1267</v>
      </c>
      <c r="T283" s="542"/>
      <c r="U283" s="533"/>
      <c r="V283" s="255"/>
      <c r="W283" s="255"/>
      <c r="X283" s="255"/>
      <c r="Y283" s="313"/>
      <c r="Z283" s="255"/>
      <c r="AA283" s="255"/>
      <c r="AB283" s="255"/>
      <c r="AC283" s="313"/>
      <c r="AD283" s="255"/>
      <c r="AE283" s="255"/>
      <c r="AF283" s="242"/>
      <c r="AG283" s="255"/>
      <c r="AJ283" s="530" t="s">
        <v>85</v>
      </c>
    </row>
    <row r="284" spans="1:36" ht="39.950000000000003" customHeight="1" x14ac:dyDescent="0.25">
      <c r="A284" s="574"/>
      <c r="B284" s="690"/>
      <c r="C284" s="692"/>
      <c r="D284" s="558"/>
      <c r="E284" s="579"/>
      <c r="F284" s="607"/>
      <c r="G284" s="607"/>
      <c r="H284" s="607"/>
      <c r="I284" s="581"/>
      <c r="J284" s="607"/>
      <c r="K284" s="607"/>
      <c r="L284" s="607"/>
      <c r="M284" s="581"/>
      <c r="N284" s="607"/>
      <c r="O284" s="607" t="s">
        <v>453</v>
      </c>
      <c r="P284" s="607"/>
      <c r="Q284" s="581"/>
      <c r="R284" s="315" t="s">
        <v>1415</v>
      </c>
      <c r="S284" s="381" t="s">
        <v>854</v>
      </c>
      <c r="T284" s="542"/>
      <c r="U284" s="534">
        <v>213675</v>
      </c>
      <c r="V284" s="316"/>
      <c r="W284" s="316"/>
      <c r="X284" s="317"/>
      <c r="Y284" s="317"/>
      <c r="Z284" s="317"/>
      <c r="AA284" s="317"/>
      <c r="AB284" s="316"/>
      <c r="AC284" s="316"/>
      <c r="AD284" s="317"/>
      <c r="AE284" s="318"/>
      <c r="AF284" s="316"/>
      <c r="AG284" s="316"/>
      <c r="AJ284" s="385" t="s">
        <v>84</v>
      </c>
    </row>
    <row r="285" spans="1:36" ht="44.25" customHeight="1" x14ac:dyDescent="0.25">
      <c r="A285" s="574"/>
      <c r="B285" s="690"/>
      <c r="C285" s="692"/>
      <c r="D285" s="558"/>
      <c r="E285" s="579"/>
      <c r="F285" s="607"/>
      <c r="G285" s="607"/>
      <c r="H285" s="607"/>
      <c r="I285" s="581"/>
      <c r="J285" s="607"/>
      <c r="K285" s="607"/>
      <c r="L285" s="607"/>
      <c r="M285" s="581"/>
      <c r="N285" s="607"/>
      <c r="O285" s="607"/>
      <c r="P285" s="607"/>
      <c r="Q285" s="581"/>
      <c r="R285" s="234" t="s">
        <v>1429</v>
      </c>
      <c r="S285" s="404" t="s">
        <v>854</v>
      </c>
      <c r="T285" s="543"/>
      <c r="U285" s="534">
        <v>152075</v>
      </c>
      <c r="V285" s="5"/>
      <c r="W285" s="5"/>
      <c r="X285" s="5"/>
      <c r="Y285" s="5"/>
      <c r="Z285" s="5"/>
      <c r="AA285" s="5"/>
      <c r="AB285" s="5"/>
      <c r="AC285" s="5"/>
      <c r="AD285" s="5"/>
      <c r="AE285" s="5"/>
      <c r="AF285" s="318"/>
      <c r="AG285" s="5"/>
      <c r="AJ285" s="385" t="s">
        <v>84</v>
      </c>
    </row>
    <row r="286" spans="1:36" ht="27" customHeight="1" x14ac:dyDescent="0.25">
      <c r="A286" s="546" t="s">
        <v>855</v>
      </c>
      <c r="B286" s="546"/>
      <c r="C286" s="546"/>
      <c r="D286" s="546"/>
      <c r="E286" s="546"/>
      <c r="F286" s="546"/>
      <c r="G286" s="546"/>
      <c r="H286" s="546"/>
      <c r="I286" s="546"/>
      <c r="J286" s="546"/>
      <c r="K286" s="546"/>
      <c r="L286" s="546"/>
      <c r="M286" s="546"/>
      <c r="N286" s="546"/>
      <c r="O286" s="546"/>
      <c r="P286" s="546"/>
      <c r="Q286" s="546"/>
      <c r="R286" s="546"/>
      <c r="S286" s="546"/>
      <c r="T286" s="546"/>
      <c r="U286" s="546"/>
      <c r="V286" s="546"/>
      <c r="W286" s="546"/>
      <c r="X286" s="546"/>
      <c r="Y286" s="546"/>
      <c r="Z286" s="546"/>
      <c r="AA286" s="546"/>
      <c r="AB286" s="546"/>
      <c r="AC286" s="546"/>
      <c r="AD286" s="546"/>
      <c r="AE286" s="546"/>
      <c r="AF286" s="546"/>
      <c r="AG286" s="546"/>
      <c r="AH286" s="546"/>
      <c r="AI286" s="546"/>
      <c r="AJ286" s="546"/>
    </row>
    <row r="287" spans="1:36" ht="33.75" customHeight="1" thickBot="1" x14ac:dyDescent="0.3">
      <c r="A287" s="546" t="s">
        <v>856</v>
      </c>
      <c r="B287" s="546"/>
      <c r="C287" s="546"/>
      <c r="D287" s="546"/>
      <c r="E287" s="546"/>
      <c r="F287" s="546"/>
      <c r="G287" s="546"/>
      <c r="H287" s="546"/>
      <c r="I287" s="546"/>
      <c r="J287" s="546"/>
      <c r="K287" s="546"/>
      <c r="L287" s="546"/>
      <c r="M287" s="546"/>
      <c r="N287" s="546"/>
      <c r="O287" s="546"/>
      <c r="P287" s="546"/>
      <c r="Q287" s="546"/>
      <c r="R287" s="546"/>
      <c r="S287" s="546"/>
      <c r="T287" s="546"/>
      <c r="U287" s="546"/>
      <c r="V287" s="546"/>
      <c r="W287" s="546"/>
      <c r="X287" s="546"/>
      <c r="Y287" s="546"/>
      <c r="Z287" s="546"/>
      <c r="AA287" s="546"/>
      <c r="AB287" s="546"/>
      <c r="AC287" s="546"/>
      <c r="AD287" s="546"/>
      <c r="AE287" s="546"/>
      <c r="AF287" s="546"/>
      <c r="AG287" s="546"/>
      <c r="AH287" s="546"/>
      <c r="AI287" s="546"/>
      <c r="AJ287" s="546"/>
    </row>
    <row r="288" spans="1:36" ht="57.75" customHeight="1" x14ac:dyDescent="0.25">
      <c r="A288" s="983" t="s">
        <v>857</v>
      </c>
      <c r="B288" s="982" t="s">
        <v>858</v>
      </c>
      <c r="C288" s="701" t="s">
        <v>1153</v>
      </c>
      <c r="D288" s="704" t="s">
        <v>859</v>
      </c>
      <c r="E288" s="707">
        <v>0.9</v>
      </c>
      <c r="F288" s="987" t="s">
        <v>453</v>
      </c>
      <c r="G288" s="721" t="s">
        <v>453</v>
      </c>
      <c r="H288" s="721" t="s">
        <v>453</v>
      </c>
      <c r="I288" s="721" t="s">
        <v>453</v>
      </c>
      <c r="J288" s="721" t="s">
        <v>453</v>
      </c>
      <c r="K288" s="986">
        <v>0.9</v>
      </c>
      <c r="L288" s="721" t="s">
        <v>453</v>
      </c>
      <c r="M288" s="721" t="s">
        <v>453</v>
      </c>
      <c r="N288" s="721" t="s">
        <v>453</v>
      </c>
      <c r="O288" s="721" t="s">
        <v>453</v>
      </c>
      <c r="P288" s="721" t="s">
        <v>453</v>
      </c>
      <c r="Q288" s="986">
        <v>0.9</v>
      </c>
      <c r="R288" s="484" t="s">
        <v>1083</v>
      </c>
      <c r="S288" s="485" t="s">
        <v>1288</v>
      </c>
      <c r="T288" s="541" t="s">
        <v>860</v>
      </c>
      <c r="U288" s="570">
        <v>13590720</v>
      </c>
      <c r="V288" s="486"/>
      <c r="W288" s="486"/>
      <c r="X288" s="487"/>
      <c r="Y288" s="486"/>
      <c r="Z288" s="486"/>
      <c r="AA288" s="488"/>
      <c r="AB288" s="487"/>
      <c r="AC288" s="486"/>
      <c r="AD288" s="486"/>
      <c r="AE288" s="486"/>
      <c r="AF288" s="486"/>
      <c r="AG288" s="489"/>
      <c r="AJ288" s="385" t="s">
        <v>85</v>
      </c>
    </row>
    <row r="289" spans="1:36" ht="58.5" customHeight="1" x14ac:dyDescent="0.25">
      <c r="A289" s="984"/>
      <c r="B289" s="761"/>
      <c r="C289" s="702"/>
      <c r="D289" s="705"/>
      <c r="E289" s="708"/>
      <c r="F289" s="727"/>
      <c r="G289" s="699"/>
      <c r="H289" s="699"/>
      <c r="I289" s="699"/>
      <c r="J289" s="699"/>
      <c r="K289" s="581"/>
      <c r="L289" s="699"/>
      <c r="M289" s="699"/>
      <c r="N289" s="699"/>
      <c r="O289" s="699"/>
      <c r="P289" s="699"/>
      <c r="Q289" s="581"/>
      <c r="R289" s="234" t="s">
        <v>1154</v>
      </c>
      <c r="S289" s="490" t="s">
        <v>1203</v>
      </c>
      <c r="T289" s="542"/>
      <c r="U289" s="571"/>
      <c r="V289" s="270"/>
      <c r="W289" s="270"/>
      <c r="X289" s="273"/>
      <c r="Y289" s="270"/>
      <c r="Z289" s="270"/>
      <c r="AA289" s="271"/>
      <c r="AB289" s="273"/>
      <c r="AC289" s="270"/>
      <c r="AD289" s="270"/>
      <c r="AE289" s="270"/>
      <c r="AF289" s="270"/>
      <c r="AG289" s="491"/>
      <c r="AJ289" s="385" t="s">
        <v>85</v>
      </c>
    </row>
    <row r="290" spans="1:36" ht="39.950000000000003" customHeight="1" x14ac:dyDescent="0.25">
      <c r="A290" s="984"/>
      <c r="B290" s="761"/>
      <c r="C290" s="703"/>
      <c r="D290" s="706"/>
      <c r="E290" s="709"/>
      <c r="F290" s="728"/>
      <c r="G290" s="700"/>
      <c r="H290" s="700"/>
      <c r="I290" s="700"/>
      <c r="J290" s="700"/>
      <c r="K290" s="660"/>
      <c r="L290" s="700"/>
      <c r="M290" s="700"/>
      <c r="N290" s="700"/>
      <c r="O290" s="700"/>
      <c r="P290" s="700"/>
      <c r="Q290" s="660"/>
      <c r="R290" s="492" t="s">
        <v>862</v>
      </c>
      <c r="S290" s="493" t="s">
        <v>1287</v>
      </c>
      <c r="T290" s="542"/>
      <c r="U290" s="572"/>
      <c r="W290" s="270"/>
      <c r="X290" s="271"/>
      <c r="Y290" s="270"/>
      <c r="Z290" s="270"/>
      <c r="AA290" s="271"/>
      <c r="AB290" s="270"/>
      <c r="AC290" s="270"/>
      <c r="AD290" s="271"/>
      <c r="AE290" s="270"/>
      <c r="AF290" s="270"/>
      <c r="AG290" s="491"/>
      <c r="AJ290" s="385" t="s">
        <v>85</v>
      </c>
    </row>
    <row r="291" spans="1:36" ht="54.75" customHeight="1" x14ac:dyDescent="0.25">
      <c r="A291" s="984"/>
      <c r="B291" s="761"/>
      <c r="C291" s="710" t="s">
        <v>1376</v>
      </c>
      <c r="D291" s="713" t="s">
        <v>859</v>
      </c>
      <c r="E291" s="714">
        <v>1</v>
      </c>
      <c r="F291" s="720" t="s">
        <v>453</v>
      </c>
      <c r="G291" s="720" t="s">
        <v>453</v>
      </c>
      <c r="H291" s="584">
        <v>0.25</v>
      </c>
      <c r="I291" s="720" t="s">
        <v>453</v>
      </c>
      <c r="J291" s="720" t="s">
        <v>453</v>
      </c>
      <c r="K291" s="584">
        <v>0.25</v>
      </c>
      <c r="L291" s="720" t="s">
        <v>453</v>
      </c>
      <c r="M291" s="720" t="s">
        <v>453</v>
      </c>
      <c r="N291" s="584">
        <v>0.25</v>
      </c>
      <c r="O291" s="720" t="s">
        <v>453</v>
      </c>
      <c r="P291" s="720" t="s">
        <v>453</v>
      </c>
      <c r="Q291" s="584">
        <v>0.25</v>
      </c>
      <c r="R291" s="234" t="s">
        <v>869</v>
      </c>
      <c r="S291" s="490" t="s">
        <v>863</v>
      </c>
      <c r="T291" s="542"/>
      <c r="U291" s="570">
        <v>18330125</v>
      </c>
      <c r="V291" s="271"/>
      <c r="W291" s="270"/>
      <c r="X291" s="273"/>
      <c r="Y291" s="270"/>
      <c r="Z291" s="270"/>
      <c r="AA291" s="270"/>
      <c r="AB291" s="273"/>
      <c r="AC291" s="270"/>
      <c r="AD291" s="270"/>
      <c r="AE291" s="270"/>
      <c r="AF291" s="270"/>
      <c r="AG291" s="494"/>
      <c r="AJ291" s="385" t="s">
        <v>85</v>
      </c>
    </row>
    <row r="292" spans="1:36" ht="54.75" customHeight="1" x14ac:dyDescent="0.25">
      <c r="A292" s="984"/>
      <c r="B292" s="761"/>
      <c r="C292" s="711"/>
      <c r="D292" s="705"/>
      <c r="E292" s="714"/>
      <c r="F292" s="720"/>
      <c r="G292" s="720"/>
      <c r="H292" s="584"/>
      <c r="I292" s="720"/>
      <c r="J292" s="720"/>
      <c r="K292" s="584"/>
      <c r="L292" s="720"/>
      <c r="M292" s="720"/>
      <c r="N292" s="584"/>
      <c r="O292" s="720"/>
      <c r="P292" s="720"/>
      <c r="Q292" s="584"/>
      <c r="R292" s="234" t="s">
        <v>870</v>
      </c>
      <c r="S292" s="490" t="s">
        <v>1204</v>
      </c>
      <c r="T292" s="542"/>
      <c r="U292" s="571"/>
      <c r="V292" s="271"/>
      <c r="W292" s="270"/>
      <c r="X292" s="273"/>
      <c r="Y292" s="270"/>
      <c r="Z292" s="270"/>
      <c r="AA292" s="270"/>
      <c r="AB292" s="273"/>
      <c r="AC292" s="270"/>
      <c r="AD292" s="270"/>
      <c r="AE292" s="270"/>
      <c r="AF292" s="270"/>
      <c r="AG292" s="494"/>
      <c r="AJ292" s="385" t="s">
        <v>84</v>
      </c>
    </row>
    <row r="293" spans="1:36" ht="39.950000000000003" customHeight="1" x14ac:dyDescent="0.25">
      <c r="A293" s="984"/>
      <c r="B293" s="761"/>
      <c r="C293" s="711"/>
      <c r="D293" s="705"/>
      <c r="E293" s="714"/>
      <c r="F293" s="720"/>
      <c r="G293" s="720"/>
      <c r="H293" s="584"/>
      <c r="I293" s="720"/>
      <c r="J293" s="720"/>
      <c r="K293" s="584"/>
      <c r="L293" s="720"/>
      <c r="M293" s="720"/>
      <c r="N293" s="584"/>
      <c r="O293" s="720"/>
      <c r="P293" s="720"/>
      <c r="Q293" s="584"/>
      <c r="R293" s="249" t="s">
        <v>871</v>
      </c>
      <c r="S293" s="341" t="s">
        <v>1205</v>
      </c>
      <c r="T293" s="542"/>
      <c r="U293" s="571"/>
      <c r="V293" s="271"/>
      <c r="W293" s="270"/>
      <c r="X293" s="273"/>
      <c r="Y293" s="270"/>
      <c r="Z293" s="270"/>
      <c r="AA293" s="270"/>
      <c r="AB293" s="273"/>
      <c r="AC293" s="270"/>
      <c r="AD293" s="270"/>
      <c r="AE293" s="270"/>
      <c r="AF293" s="270"/>
      <c r="AG293" s="494"/>
      <c r="AJ293" s="385" t="s">
        <v>85</v>
      </c>
    </row>
    <row r="294" spans="1:36" ht="54.75" customHeight="1" x14ac:dyDescent="0.25">
      <c r="A294" s="984"/>
      <c r="B294" s="761"/>
      <c r="C294" s="711"/>
      <c r="D294" s="705"/>
      <c r="E294" s="714"/>
      <c r="F294" s="720"/>
      <c r="G294" s="720"/>
      <c r="H294" s="584"/>
      <c r="I294" s="720"/>
      <c r="J294" s="720"/>
      <c r="K294" s="584"/>
      <c r="L294" s="720"/>
      <c r="M294" s="720"/>
      <c r="N294" s="584"/>
      <c r="O294" s="720"/>
      <c r="P294" s="720"/>
      <c r="Q294" s="584"/>
      <c r="R294" s="4" t="s">
        <v>872</v>
      </c>
      <c r="S294" s="490" t="s">
        <v>1206</v>
      </c>
      <c r="T294" s="542"/>
      <c r="U294" s="571"/>
      <c r="V294" s="271"/>
      <c r="W294" s="271"/>
      <c r="X294" s="320"/>
      <c r="Y294" s="271"/>
      <c r="Z294" s="271"/>
      <c r="AA294" s="271"/>
      <c r="AB294" s="320"/>
      <c r="AC294" s="271"/>
      <c r="AD294" s="271"/>
      <c r="AE294" s="271"/>
      <c r="AF294" s="271"/>
      <c r="AG294" s="491"/>
      <c r="AJ294" s="385" t="s">
        <v>85</v>
      </c>
    </row>
    <row r="295" spans="1:36" ht="63.75" customHeight="1" x14ac:dyDescent="0.25">
      <c r="A295" s="984"/>
      <c r="B295" s="761"/>
      <c r="C295" s="712"/>
      <c r="D295" s="705"/>
      <c r="E295" s="714"/>
      <c r="F295" s="720"/>
      <c r="G295" s="720"/>
      <c r="H295" s="584"/>
      <c r="I295" s="720"/>
      <c r="J295" s="720"/>
      <c r="K295" s="584"/>
      <c r="L295" s="720"/>
      <c r="M295" s="720"/>
      <c r="N295" s="584"/>
      <c r="O295" s="720"/>
      <c r="P295" s="720"/>
      <c r="Q295" s="584"/>
      <c r="R295" s="495" t="s">
        <v>873</v>
      </c>
      <c r="S295" s="496" t="s">
        <v>1207</v>
      </c>
      <c r="T295" s="542"/>
      <c r="U295" s="572"/>
      <c r="V295" s="497"/>
      <c r="W295" s="497"/>
      <c r="X295" s="497"/>
      <c r="Y295" s="497"/>
      <c r="Z295" s="497"/>
      <c r="AA295" s="498"/>
      <c r="AB295" s="497"/>
      <c r="AC295" s="497"/>
      <c r="AD295" s="497"/>
      <c r="AE295" s="497"/>
      <c r="AF295" s="497"/>
      <c r="AG295" s="499"/>
      <c r="AJ295" s="385" t="s">
        <v>85</v>
      </c>
    </row>
    <row r="296" spans="1:36" ht="35.25" customHeight="1" x14ac:dyDescent="0.25">
      <c r="A296" s="984"/>
      <c r="B296" s="761"/>
      <c r="C296" s="710" t="s">
        <v>1377</v>
      </c>
      <c r="D296" s="715" t="s">
        <v>481</v>
      </c>
      <c r="E296" s="985">
        <v>1</v>
      </c>
      <c r="F296" s="726" t="s">
        <v>453</v>
      </c>
      <c r="G296" s="726" t="s">
        <v>453</v>
      </c>
      <c r="H296" s="726" t="s">
        <v>453</v>
      </c>
      <c r="I296" s="726" t="s">
        <v>453</v>
      </c>
      <c r="J296" s="726" t="s">
        <v>453</v>
      </c>
      <c r="K296" s="726" t="s">
        <v>453</v>
      </c>
      <c r="L296" s="726" t="s">
        <v>453</v>
      </c>
      <c r="M296" s="726" t="s">
        <v>453</v>
      </c>
      <c r="N296" s="726" t="s">
        <v>453</v>
      </c>
      <c r="O296" s="726" t="s">
        <v>453</v>
      </c>
      <c r="P296" s="580">
        <v>1</v>
      </c>
      <c r="Q296" s="726" t="s">
        <v>453</v>
      </c>
      <c r="R296" s="234" t="s">
        <v>1261</v>
      </c>
      <c r="S296" s="404" t="s">
        <v>1260</v>
      </c>
      <c r="T296" s="542"/>
      <c r="U296" s="400"/>
      <c r="V296" s="270"/>
      <c r="W296" s="270"/>
      <c r="X296" s="270"/>
      <c r="Y296" s="270"/>
      <c r="Z296" s="270"/>
      <c r="AA296" s="273"/>
      <c r="AB296" s="270"/>
      <c r="AC296" s="270"/>
      <c r="AD296" s="270"/>
      <c r="AE296" s="270"/>
      <c r="AF296" s="271"/>
      <c r="AG296" s="270"/>
      <c r="AJ296" s="385" t="s">
        <v>85</v>
      </c>
    </row>
    <row r="297" spans="1:36" ht="45.75" customHeight="1" x14ac:dyDescent="0.25">
      <c r="A297" s="984"/>
      <c r="B297" s="761"/>
      <c r="C297" s="711"/>
      <c r="D297" s="715"/>
      <c r="E297" s="708"/>
      <c r="F297" s="727"/>
      <c r="G297" s="727"/>
      <c r="H297" s="727"/>
      <c r="I297" s="727"/>
      <c r="J297" s="727"/>
      <c r="K297" s="727"/>
      <c r="L297" s="727"/>
      <c r="M297" s="727"/>
      <c r="N297" s="727"/>
      <c r="O297" s="727"/>
      <c r="P297" s="581"/>
      <c r="Q297" s="727"/>
      <c r="R297" s="234" t="s">
        <v>1262</v>
      </c>
      <c r="S297" s="404" t="s">
        <v>789</v>
      </c>
      <c r="T297" s="542"/>
      <c r="U297" s="400"/>
      <c r="V297" s="270"/>
      <c r="W297" s="270"/>
      <c r="X297" s="270"/>
      <c r="Y297" s="270"/>
      <c r="Z297" s="270"/>
      <c r="AA297" s="273"/>
      <c r="AB297" s="270"/>
      <c r="AC297" s="270"/>
      <c r="AD297" s="270"/>
      <c r="AE297" s="270"/>
      <c r="AF297" s="271"/>
      <c r="AG297" s="270"/>
      <c r="AJ297" s="385" t="s">
        <v>85</v>
      </c>
    </row>
    <row r="298" spans="1:36" ht="45.75" customHeight="1" x14ac:dyDescent="0.25">
      <c r="A298" s="515"/>
      <c r="B298" s="516"/>
      <c r="C298" s="712"/>
      <c r="D298" s="715"/>
      <c r="E298" s="709"/>
      <c r="F298" s="728"/>
      <c r="G298" s="728"/>
      <c r="H298" s="728"/>
      <c r="I298" s="728"/>
      <c r="J298" s="728"/>
      <c r="K298" s="728"/>
      <c r="L298" s="728"/>
      <c r="M298" s="728"/>
      <c r="N298" s="728"/>
      <c r="O298" s="728"/>
      <c r="P298" s="660"/>
      <c r="Q298" s="728"/>
      <c r="R298" s="234" t="s">
        <v>1263</v>
      </c>
      <c r="S298" s="404" t="s">
        <v>1264</v>
      </c>
      <c r="T298" s="543"/>
      <c r="U298" s="400"/>
      <c r="V298" s="265"/>
      <c r="W298" s="265"/>
      <c r="X298" s="265"/>
      <c r="Y298" s="265"/>
      <c r="Z298" s="265"/>
      <c r="AA298" s="500"/>
      <c r="AB298" s="265"/>
      <c r="AC298" s="265"/>
      <c r="AD298" s="265"/>
      <c r="AE298" s="265"/>
      <c r="AF298" s="265"/>
      <c r="AG298" s="265"/>
      <c r="AJ298" s="385" t="s">
        <v>85</v>
      </c>
    </row>
    <row r="299" spans="1:36" ht="60.75" customHeight="1" x14ac:dyDescent="0.25">
      <c r="A299" s="761" t="s">
        <v>1339</v>
      </c>
      <c r="B299" s="761" t="s">
        <v>1340</v>
      </c>
      <c r="C299" s="885" t="s">
        <v>1378</v>
      </c>
      <c r="D299" s="771" t="s">
        <v>486</v>
      </c>
      <c r="E299" s="714">
        <v>0.95</v>
      </c>
      <c r="F299" s="720" t="s">
        <v>453</v>
      </c>
      <c r="G299" s="720" t="s">
        <v>453</v>
      </c>
      <c r="H299" s="720" t="s">
        <v>453</v>
      </c>
      <c r="I299" s="720" t="s">
        <v>453</v>
      </c>
      <c r="J299" s="720" t="s">
        <v>453</v>
      </c>
      <c r="K299" s="584">
        <v>0.95</v>
      </c>
      <c r="L299" s="720" t="s">
        <v>453</v>
      </c>
      <c r="M299" s="720" t="s">
        <v>453</v>
      </c>
      <c r="N299" s="720" t="s">
        <v>453</v>
      </c>
      <c r="O299" s="720" t="s">
        <v>453</v>
      </c>
      <c r="P299" s="720" t="s">
        <v>453</v>
      </c>
      <c r="Q299" s="584">
        <v>0.95</v>
      </c>
      <c r="R299" s="236" t="s">
        <v>1155</v>
      </c>
      <c r="S299" s="501" t="s">
        <v>864</v>
      </c>
      <c r="T299" s="541" t="s">
        <v>860</v>
      </c>
      <c r="U299" s="570">
        <v>129650</v>
      </c>
      <c r="V299" s="502"/>
      <c r="W299" s="502"/>
      <c r="X299" s="502"/>
      <c r="Y299" s="502"/>
      <c r="Z299" s="502"/>
      <c r="AA299" s="502"/>
      <c r="AB299" s="502"/>
      <c r="AC299" s="502"/>
      <c r="AD299" s="502"/>
      <c r="AE299" s="502"/>
      <c r="AF299" s="502"/>
      <c r="AG299" s="502"/>
      <c r="AJ299" s="385" t="s">
        <v>85</v>
      </c>
    </row>
    <row r="300" spans="1:36" ht="57.75" customHeight="1" x14ac:dyDescent="0.25">
      <c r="A300" s="761"/>
      <c r="B300" s="761"/>
      <c r="C300" s="885"/>
      <c r="D300" s="771"/>
      <c r="E300" s="714"/>
      <c r="F300" s="720"/>
      <c r="G300" s="720"/>
      <c r="H300" s="720"/>
      <c r="I300" s="720"/>
      <c r="J300" s="720"/>
      <c r="K300" s="584"/>
      <c r="L300" s="720"/>
      <c r="M300" s="720"/>
      <c r="N300" s="720"/>
      <c r="O300" s="720"/>
      <c r="P300" s="720"/>
      <c r="Q300" s="584"/>
      <c r="R300" s="4" t="s">
        <v>1084</v>
      </c>
      <c r="S300" s="503" t="s">
        <v>1286</v>
      </c>
      <c r="T300" s="542"/>
      <c r="U300" s="571"/>
      <c r="V300" s="300"/>
      <c r="W300" s="300"/>
      <c r="X300" s="300"/>
      <c r="Y300" s="300"/>
      <c r="Z300" s="300"/>
      <c r="AA300" s="300"/>
      <c r="AB300" s="300"/>
      <c r="AC300" s="300"/>
      <c r="AD300" s="300"/>
      <c r="AE300" s="300"/>
      <c r="AF300" s="300"/>
      <c r="AG300" s="300"/>
      <c r="AJ300" s="385" t="s">
        <v>85</v>
      </c>
    </row>
    <row r="301" spans="1:36" ht="55.5" customHeight="1" x14ac:dyDescent="0.25">
      <c r="A301" s="761"/>
      <c r="B301" s="761"/>
      <c r="C301" s="885"/>
      <c r="D301" s="771"/>
      <c r="E301" s="714"/>
      <c r="F301" s="720"/>
      <c r="G301" s="720"/>
      <c r="H301" s="720"/>
      <c r="I301" s="720"/>
      <c r="J301" s="720"/>
      <c r="K301" s="584"/>
      <c r="L301" s="720"/>
      <c r="M301" s="720"/>
      <c r="N301" s="720"/>
      <c r="O301" s="720"/>
      <c r="P301" s="720"/>
      <c r="Q301" s="584"/>
      <c r="R301" s="235" t="s">
        <v>1085</v>
      </c>
      <c r="S301" s="504" t="s">
        <v>1285</v>
      </c>
      <c r="T301" s="542"/>
      <c r="U301" s="572"/>
      <c r="V301" s="505"/>
      <c r="W301" s="505"/>
      <c r="X301" s="505"/>
      <c r="Y301" s="505"/>
      <c r="Z301" s="505"/>
      <c r="AA301" s="505"/>
      <c r="AB301" s="505"/>
      <c r="AC301" s="505"/>
      <c r="AD301" s="505"/>
      <c r="AE301" s="505"/>
      <c r="AF301" s="505"/>
      <c r="AG301" s="505"/>
      <c r="AJ301" s="385" t="s">
        <v>85</v>
      </c>
    </row>
    <row r="302" spans="1:36" ht="50.25" customHeight="1" x14ac:dyDescent="0.25">
      <c r="A302" s="761"/>
      <c r="B302" s="761"/>
      <c r="C302" s="710" t="s">
        <v>1379</v>
      </c>
      <c r="D302" s="771" t="s">
        <v>486</v>
      </c>
      <c r="E302" s="714">
        <v>1</v>
      </c>
      <c r="F302" s="901" t="s">
        <v>453</v>
      </c>
      <c r="G302" s="897" t="s">
        <v>453</v>
      </c>
      <c r="H302" s="584">
        <v>0.25</v>
      </c>
      <c r="I302" s="720" t="s">
        <v>453</v>
      </c>
      <c r="J302" s="577" t="s">
        <v>453</v>
      </c>
      <c r="K302" s="584">
        <v>0.25</v>
      </c>
      <c r="L302" s="577" t="s">
        <v>453</v>
      </c>
      <c r="M302" s="577" t="s">
        <v>453</v>
      </c>
      <c r="N302" s="584">
        <v>0.25</v>
      </c>
      <c r="O302" s="897" t="s">
        <v>453</v>
      </c>
      <c r="P302" s="897" t="s">
        <v>453</v>
      </c>
      <c r="Q302" s="584">
        <v>0.25</v>
      </c>
      <c r="R302" s="4" t="s">
        <v>874</v>
      </c>
      <c r="S302" s="240" t="s">
        <v>865</v>
      </c>
      <c r="T302" s="542"/>
      <c r="U302" s="382"/>
      <c r="V302" s="271"/>
      <c r="W302" s="270"/>
      <c r="X302" s="270"/>
      <c r="Y302" s="270"/>
      <c r="Z302" s="270"/>
      <c r="AA302" s="270"/>
      <c r="AB302" s="270"/>
      <c r="AC302" s="270"/>
      <c r="AD302" s="270"/>
      <c r="AE302" s="270"/>
      <c r="AF302" s="273"/>
      <c r="AG302" s="321"/>
      <c r="AJ302" s="385" t="s">
        <v>85</v>
      </c>
    </row>
    <row r="303" spans="1:36" ht="110.25" customHeight="1" x14ac:dyDescent="0.25">
      <c r="A303" s="761"/>
      <c r="B303" s="761"/>
      <c r="C303" s="711"/>
      <c r="D303" s="771"/>
      <c r="E303" s="714"/>
      <c r="F303" s="901"/>
      <c r="G303" s="897"/>
      <c r="H303" s="584"/>
      <c r="I303" s="720"/>
      <c r="J303" s="577"/>
      <c r="K303" s="584"/>
      <c r="L303" s="577"/>
      <c r="M303" s="577"/>
      <c r="N303" s="584"/>
      <c r="O303" s="897"/>
      <c r="P303" s="897"/>
      <c r="Q303" s="584"/>
      <c r="R303" s="4" t="s">
        <v>1086</v>
      </c>
      <c r="S303" s="240" t="s">
        <v>1208</v>
      </c>
      <c r="T303" s="542"/>
      <c r="U303" s="382"/>
      <c r="V303" s="271"/>
      <c r="W303" s="271"/>
      <c r="X303" s="271"/>
      <c r="Y303" s="271"/>
      <c r="Z303" s="271"/>
      <c r="AA303" s="271"/>
      <c r="AB303" s="271"/>
      <c r="AC303" s="271"/>
      <c r="AD303" s="271"/>
      <c r="AE303" s="271"/>
      <c r="AF303" s="271"/>
      <c r="AG303" s="271"/>
      <c r="AJ303" s="385" t="s">
        <v>85</v>
      </c>
    </row>
    <row r="304" spans="1:36" ht="108.75" customHeight="1" x14ac:dyDescent="0.25">
      <c r="A304" s="761"/>
      <c r="B304" s="761"/>
      <c r="C304" s="711"/>
      <c r="D304" s="771"/>
      <c r="E304" s="714"/>
      <c r="F304" s="901"/>
      <c r="G304" s="897"/>
      <c r="H304" s="584"/>
      <c r="I304" s="720"/>
      <c r="J304" s="577"/>
      <c r="K304" s="584"/>
      <c r="L304" s="577"/>
      <c r="M304" s="577"/>
      <c r="N304" s="584"/>
      <c r="O304" s="897"/>
      <c r="P304" s="897"/>
      <c r="Q304" s="584"/>
      <c r="R304" s="4" t="s">
        <v>875</v>
      </c>
      <c r="S304" s="240" t="s">
        <v>1209</v>
      </c>
      <c r="T304" s="542"/>
      <c r="U304" s="382"/>
      <c r="V304" s="271"/>
      <c r="W304" s="271"/>
      <c r="X304" s="271"/>
      <c r="Y304" s="270"/>
      <c r="Z304" s="273"/>
      <c r="AA304" s="271"/>
      <c r="AB304" s="270"/>
      <c r="AC304" s="270"/>
      <c r="AD304" s="271"/>
      <c r="AE304" s="270"/>
      <c r="AF304" s="270"/>
      <c r="AG304" s="271"/>
      <c r="AJ304" s="385" t="s">
        <v>84</v>
      </c>
    </row>
    <row r="305" spans="1:36" ht="54" customHeight="1" x14ac:dyDescent="0.25">
      <c r="A305" s="761"/>
      <c r="B305" s="761"/>
      <c r="C305" s="711"/>
      <c r="D305" s="771"/>
      <c r="E305" s="714"/>
      <c r="F305" s="901"/>
      <c r="G305" s="897"/>
      <c r="H305" s="584"/>
      <c r="I305" s="720"/>
      <c r="J305" s="577"/>
      <c r="K305" s="584"/>
      <c r="L305" s="577"/>
      <c r="M305" s="577"/>
      <c r="N305" s="584"/>
      <c r="O305" s="897"/>
      <c r="P305" s="897"/>
      <c r="Q305" s="584"/>
      <c r="R305" s="4" t="s">
        <v>876</v>
      </c>
      <c r="S305" s="240" t="s">
        <v>1210</v>
      </c>
      <c r="T305" s="542"/>
      <c r="U305" s="382"/>
      <c r="V305" s="271"/>
      <c r="W305" s="271"/>
      <c r="X305" s="271"/>
      <c r="Y305" s="271"/>
      <c r="Z305" s="271"/>
      <c r="AA305" s="271"/>
      <c r="AB305" s="271"/>
      <c r="AC305" s="271"/>
      <c r="AD305" s="271"/>
      <c r="AE305" s="271"/>
      <c r="AF305" s="271"/>
      <c r="AG305" s="271"/>
      <c r="AJ305" s="385" t="s">
        <v>85</v>
      </c>
    </row>
    <row r="306" spans="1:36" ht="61.5" customHeight="1" x14ac:dyDescent="0.25">
      <c r="A306" s="761"/>
      <c r="B306" s="761"/>
      <c r="C306" s="711"/>
      <c r="D306" s="771"/>
      <c r="E306" s="714"/>
      <c r="F306" s="901"/>
      <c r="G306" s="897"/>
      <c r="H306" s="584"/>
      <c r="I306" s="720"/>
      <c r="J306" s="577"/>
      <c r="K306" s="584"/>
      <c r="L306" s="577"/>
      <c r="M306" s="577"/>
      <c r="N306" s="584"/>
      <c r="O306" s="897"/>
      <c r="P306" s="897"/>
      <c r="Q306" s="584"/>
      <c r="R306" s="4" t="s">
        <v>877</v>
      </c>
      <c r="S306" s="240" t="s">
        <v>1211</v>
      </c>
      <c r="T306" s="542"/>
      <c r="U306" s="382"/>
      <c r="V306" s="271"/>
      <c r="W306" s="271"/>
      <c r="X306" s="271"/>
      <c r="Y306" s="271"/>
      <c r="Z306" s="271"/>
      <c r="AA306" s="271"/>
      <c r="AB306" s="271"/>
      <c r="AC306" s="271"/>
      <c r="AD306" s="271"/>
      <c r="AE306" s="271"/>
      <c r="AF306" s="271"/>
      <c r="AG306" s="271"/>
      <c r="AJ306" s="385" t="s">
        <v>85</v>
      </c>
    </row>
    <row r="307" spans="1:36" ht="64.5" customHeight="1" x14ac:dyDescent="0.25">
      <c r="A307" s="710" t="s">
        <v>1341</v>
      </c>
      <c r="B307" s="710" t="s">
        <v>1342</v>
      </c>
      <c r="C307" s="710" t="s">
        <v>1411</v>
      </c>
      <c r="D307" s="886" t="s">
        <v>859</v>
      </c>
      <c r="E307" s="888">
        <v>0.91</v>
      </c>
      <c r="F307" s="612" t="s">
        <v>453</v>
      </c>
      <c r="G307" s="612" t="s">
        <v>453</v>
      </c>
      <c r="H307" s="580">
        <v>0.17</v>
      </c>
      <c r="I307" s="612" t="s">
        <v>453</v>
      </c>
      <c r="J307" s="612" t="s">
        <v>453</v>
      </c>
      <c r="K307" s="580">
        <v>0.24</v>
      </c>
      <c r="L307" s="612" t="s">
        <v>453</v>
      </c>
      <c r="M307" s="612" t="s">
        <v>453</v>
      </c>
      <c r="N307" s="580">
        <v>0.21</v>
      </c>
      <c r="O307" s="612" t="s">
        <v>453</v>
      </c>
      <c r="P307" s="612" t="s">
        <v>453</v>
      </c>
      <c r="Q307" s="580">
        <v>0.28999999999999998</v>
      </c>
      <c r="R307" s="389" t="s">
        <v>1087</v>
      </c>
      <c r="S307" s="246" t="s">
        <v>866</v>
      </c>
      <c r="T307" s="542"/>
      <c r="U307" s="382"/>
      <c r="V307" s="270"/>
      <c r="W307" s="270"/>
      <c r="X307" s="270"/>
      <c r="Y307" s="271"/>
      <c r="Z307" s="271"/>
      <c r="AA307" s="273"/>
      <c r="AB307" s="270"/>
      <c r="AC307" s="270"/>
      <c r="AD307" s="270"/>
      <c r="AE307" s="273"/>
      <c r="AF307" s="273"/>
      <c r="AG307" s="273"/>
      <c r="AJ307" s="385" t="s">
        <v>85</v>
      </c>
    </row>
    <row r="308" spans="1:36" ht="39.950000000000003" customHeight="1" x14ac:dyDescent="0.25">
      <c r="A308" s="711"/>
      <c r="B308" s="711"/>
      <c r="C308" s="711"/>
      <c r="D308" s="887"/>
      <c r="E308" s="889"/>
      <c r="F308" s="730"/>
      <c r="G308" s="730"/>
      <c r="H308" s="581"/>
      <c r="I308" s="730"/>
      <c r="J308" s="730"/>
      <c r="K308" s="581"/>
      <c r="L308" s="730"/>
      <c r="M308" s="730"/>
      <c r="N308" s="581"/>
      <c r="O308" s="730"/>
      <c r="P308" s="730"/>
      <c r="Q308" s="581"/>
      <c r="R308" s="389" t="s">
        <v>1088</v>
      </c>
      <c r="S308" s="246" t="s">
        <v>1212</v>
      </c>
      <c r="T308" s="542"/>
      <c r="U308" s="382"/>
      <c r="V308" s="270"/>
      <c r="W308" s="270"/>
      <c r="X308" s="270"/>
      <c r="Y308" s="270"/>
      <c r="Z308" s="273"/>
      <c r="AA308" s="271"/>
      <c r="AB308" s="271"/>
      <c r="AC308" s="270"/>
      <c r="AD308" s="270"/>
      <c r="AE308" s="273"/>
      <c r="AF308" s="273"/>
      <c r="AG308" s="273"/>
      <c r="AJ308" s="385" t="s">
        <v>85</v>
      </c>
    </row>
    <row r="309" spans="1:36" ht="39.950000000000003" customHeight="1" x14ac:dyDescent="0.25">
      <c r="A309" s="711"/>
      <c r="B309" s="711"/>
      <c r="C309" s="711"/>
      <c r="D309" s="887"/>
      <c r="E309" s="889"/>
      <c r="F309" s="730"/>
      <c r="G309" s="730"/>
      <c r="H309" s="581"/>
      <c r="I309" s="730"/>
      <c r="J309" s="730"/>
      <c r="K309" s="581"/>
      <c r="L309" s="730"/>
      <c r="M309" s="730"/>
      <c r="N309" s="581"/>
      <c r="O309" s="730"/>
      <c r="P309" s="730"/>
      <c r="Q309" s="581"/>
      <c r="R309" s="4" t="s">
        <v>878</v>
      </c>
      <c r="S309" s="381" t="s">
        <v>1213</v>
      </c>
      <c r="T309" s="542"/>
      <c r="U309" s="382"/>
      <c r="V309" s="270"/>
      <c r="W309" s="270"/>
      <c r="X309" s="270"/>
      <c r="Y309" s="270"/>
      <c r="Z309" s="273"/>
      <c r="AA309" s="273"/>
      <c r="AB309" s="271"/>
      <c r="AC309" s="271"/>
      <c r="AD309" s="270"/>
      <c r="AE309" s="273"/>
      <c r="AF309" s="273"/>
      <c r="AG309" s="273"/>
      <c r="AJ309" s="385" t="s">
        <v>85</v>
      </c>
    </row>
    <row r="310" spans="1:36" ht="39.950000000000003" customHeight="1" x14ac:dyDescent="0.25">
      <c r="A310" s="711"/>
      <c r="B310" s="711"/>
      <c r="C310" s="711"/>
      <c r="D310" s="887"/>
      <c r="E310" s="889"/>
      <c r="F310" s="730"/>
      <c r="G310" s="730"/>
      <c r="H310" s="581"/>
      <c r="I310" s="730"/>
      <c r="J310" s="730"/>
      <c r="K310" s="581"/>
      <c r="L310" s="730"/>
      <c r="M310" s="730"/>
      <c r="N310" s="581"/>
      <c r="O310" s="730"/>
      <c r="P310" s="730"/>
      <c r="Q310" s="581"/>
      <c r="R310" s="4" t="s">
        <v>1089</v>
      </c>
      <c r="S310" s="381" t="s">
        <v>1214</v>
      </c>
      <c r="T310" s="542"/>
      <c r="U310" s="382"/>
      <c r="V310" s="271"/>
      <c r="W310" s="270"/>
      <c r="X310" s="270"/>
      <c r="Y310" s="270"/>
      <c r="Z310" s="273"/>
      <c r="AA310" s="273"/>
      <c r="AB310" s="270"/>
      <c r="AD310" s="273"/>
      <c r="AF310" s="273"/>
      <c r="AG310" s="273"/>
      <c r="AJ310" s="385" t="s">
        <v>85</v>
      </c>
    </row>
    <row r="311" spans="1:36" ht="39.950000000000003" customHeight="1" x14ac:dyDescent="0.25">
      <c r="A311" s="711"/>
      <c r="B311" s="711"/>
      <c r="C311" s="711"/>
      <c r="D311" s="887"/>
      <c r="E311" s="889"/>
      <c r="F311" s="730"/>
      <c r="G311" s="730"/>
      <c r="H311" s="581"/>
      <c r="I311" s="730"/>
      <c r="J311" s="730"/>
      <c r="K311" s="581"/>
      <c r="L311" s="730"/>
      <c r="M311" s="730"/>
      <c r="N311" s="581"/>
      <c r="O311" s="730"/>
      <c r="P311" s="730"/>
      <c r="Q311" s="581"/>
      <c r="R311" s="4" t="s">
        <v>1057</v>
      </c>
      <c r="S311" s="381" t="s">
        <v>1215</v>
      </c>
      <c r="T311" s="542"/>
      <c r="U311" s="382"/>
      <c r="V311" s="271"/>
      <c r="W311" s="271"/>
      <c r="X311" s="271"/>
      <c r="Y311" s="271"/>
      <c r="Z311" s="271"/>
      <c r="AA311" s="271"/>
      <c r="AB311" s="271"/>
      <c r="AC311" s="271"/>
      <c r="AD311" s="271"/>
      <c r="AE311" s="271"/>
      <c r="AF311" s="271"/>
      <c r="AG311" s="271"/>
      <c r="AJ311" s="385" t="s">
        <v>85</v>
      </c>
    </row>
    <row r="312" spans="1:36" ht="39.950000000000003" customHeight="1" x14ac:dyDescent="0.25">
      <c r="A312" s="711"/>
      <c r="B312" s="711"/>
      <c r="C312" s="711"/>
      <c r="D312" s="887"/>
      <c r="E312" s="889"/>
      <c r="F312" s="730"/>
      <c r="G312" s="730"/>
      <c r="H312" s="581"/>
      <c r="I312" s="730"/>
      <c r="J312" s="730"/>
      <c r="K312" s="581"/>
      <c r="L312" s="730"/>
      <c r="M312" s="730"/>
      <c r="N312" s="581"/>
      <c r="O312" s="730"/>
      <c r="P312" s="730"/>
      <c r="Q312" s="581"/>
      <c r="R312" s="4" t="s">
        <v>1058</v>
      </c>
      <c r="S312" s="381" t="s">
        <v>1216</v>
      </c>
      <c r="T312" s="542"/>
      <c r="U312" s="382"/>
      <c r="V312" s="271"/>
      <c r="W312" s="271"/>
      <c r="X312" s="271"/>
      <c r="Y312" s="271"/>
      <c r="Z312" s="271"/>
      <c r="AA312" s="271"/>
      <c r="AB312" s="271"/>
      <c r="AC312" s="271"/>
      <c r="AD312" s="271"/>
      <c r="AE312" s="271"/>
      <c r="AF312" s="271"/>
      <c r="AG312" s="271"/>
      <c r="AJ312" s="385" t="s">
        <v>84</v>
      </c>
    </row>
    <row r="313" spans="1:36" ht="26.25" customHeight="1" x14ac:dyDescent="0.25">
      <c r="A313" s="711"/>
      <c r="B313" s="711"/>
      <c r="C313" s="711"/>
      <c r="D313" s="887"/>
      <c r="E313" s="889"/>
      <c r="F313" s="730"/>
      <c r="G313" s="730"/>
      <c r="H313" s="581"/>
      <c r="I313" s="730"/>
      <c r="J313" s="730"/>
      <c r="K313" s="581"/>
      <c r="L313" s="730"/>
      <c r="M313" s="730"/>
      <c r="N313" s="581"/>
      <c r="O313" s="730"/>
      <c r="P313" s="730"/>
      <c r="Q313" s="581"/>
      <c r="R313" s="4" t="s">
        <v>1059</v>
      </c>
      <c r="S313" s="381" t="s">
        <v>789</v>
      </c>
      <c r="T313" s="542"/>
      <c r="U313" s="382"/>
      <c r="V313" s="270"/>
      <c r="W313" s="270"/>
      <c r="X313" s="271"/>
      <c r="Y313" s="273"/>
      <c r="Z313" s="273"/>
      <c r="AA313" s="271"/>
      <c r="AB313" s="270"/>
      <c r="AC313" s="270"/>
      <c r="AD313" s="271"/>
      <c r="AE313" s="273"/>
      <c r="AF313" s="273"/>
      <c r="AG313" s="271"/>
      <c r="AJ313" s="385" t="s">
        <v>85</v>
      </c>
    </row>
    <row r="314" spans="1:36" ht="30" x14ac:dyDescent="0.25">
      <c r="A314" s="712"/>
      <c r="B314" s="712"/>
      <c r="C314" s="711"/>
      <c r="D314" s="887"/>
      <c r="E314" s="889"/>
      <c r="F314" s="730"/>
      <c r="G314" s="730"/>
      <c r="H314" s="660"/>
      <c r="I314" s="730"/>
      <c r="J314" s="730"/>
      <c r="K314" s="660"/>
      <c r="L314" s="730"/>
      <c r="M314" s="730"/>
      <c r="N314" s="660"/>
      <c r="O314" s="730"/>
      <c r="P314" s="730"/>
      <c r="Q314" s="660"/>
      <c r="R314" s="233" t="s">
        <v>1090</v>
      </c>
      <c r="S314" s="381" t="s">
        <v>1217</v>
      </c>
      <c r="T314" s="543"/>
      <c r="U314" s="382"/>
      <c r="V314" s="270"/>
      <c r="W314" s="270"/>
      <c r="X314" s="271"/>
      <c r="Y314" s="273"/>
      <c r="Z314" s="273"/>
      <c r="AA314" s="271"/>
      <c r="AB314" s="270"/>
      <c r="AC314" s="270"/>
      <c r="AD314" s="271"/>
      <c r="AE314" s="273"/>
      <c r="AF314" s="273"/>
      <c r="AG314" s="271"/>
      <c r="AJ314" s="385" t="s">
        <v>85</v>
      </c>
    </row>
    <row r="315" spans="1:36" ht="27.75" customHeight="1" x14ac:dyDescent="0.25">
      <c r="A315" s="546" t="s">
        <v>888</v>
      </c>
      <c r="B315" s="546"/>
      <c r="C315" s="546"/>
      <c r="D315" s="546"/>
      <c r="E315" s="546"/>
      <c r="F315" s="546"/>
      <c r="G315" s="546"/>
      <c r="H315" s="546"/>
      <c r="I315" s="546"/>
      <c r="J315" s="546"/>
      <c r="K315" s="546"/>
      <c r="L315" s="546"/>
      <c r="M315" s="546"/>
      <c r="N315" s="546"/>
      <c r="O315" s="546"/>
      <c r="P315" s="546"/>
      <c r="Q315" s="546"/>
      <c r="R315" s="546"/>
      <c r="S315" s="546"/>
      <c r="T315" s="250"/>
      <c r="U315" s="382"/>
      <c r="V315" s="270"/>
      <c r="W315" s="270"/>
      <c r="X315" s="271"/>
      <c r="Y315" s="273"/>
      <c r="Z315" s="273"/>
      <c r="AA315" s="271"/>
      <c r="AB315" s="270"/>
      <c r="AC315" s="270"/>
      <c r="AD315" s="271"/>
      <c r="AE315" s="273"/>
      <c r="AF315" s="273"/>
      <c r="AG315" s="271"/>
      <c r="AJ315" s="385"/>
    </row>
    <row r="316" spans="1:36" ht="30" x14ac:dyDescent="0.25">
      <c r="A316" s="710" t="s">
        <v>889</v>
      </c>
      <c r="B316" s="710" t="s">
        <v>890</v>
      </c>
      <c r="C316" s="885" t="s">
        <v>1380</v>
      </c>
      <c r="D316" s="715" t="s">
        <v>754</v>
      </c>
      <c r="E316" s="714">
        <v>0.9</v>
      </c>
      <c r="F316" s="720" t="s">
        <v>453</v>
      </c>
      <c r="G316" s="720" t="s">
        <v>453</v>
      </c>
      <c r="H316" s="584">
        <v>0.9</v>
      </c>
      <c r="I316" s="720" t="s">
        <v>453</v>
      </c>
      <c r="J316" s="720" t="s">
        <v>453</v>
      </c>
      <c r="K316" s="584">
        <v>0.9</v>
      </c>
      <c r="L316" s="720" t="s">
        <v>453</v>
      </c>
      <c r="M316" s="720" t="s">
        <v>453</v>
      </c>
      <c r="N316" s="584">
        <v>0.9</v>
      </c>
      <c r="O316" s="720" t="s">
        <v>453</v>
      </c>
      <c r="P316" s="720" t="s">
        <v>453</v>
      </c>
      <c r="Q316" s="584">
        <v>0.9</v>
      </c>
      <c r="R316" s="234" t="s">
        <v>1098</v>
      </c>
      <c r="S316" s="404" t="s">
        <v>1218</v>
      </c>
      <c r="T316" s="541" t="s">
        <v>860</v>
      </c>
      <c r="U316" s="382"/>
      <c r="V316" s="270"/>
      <c r="W316" s="270"/>
      <c r="X316" s="271"/>
      <c r="Y316" s="270"/>
      <c r="Z316" s="270"/>
      <c r="AA316" s="271"/>
      <c r="AB316" s="270"/>
      <c r="AC316" s="273"/>
      <c r="AD316" s="271"/>
      <c r="AE316" s="270"/>
      <c r="AF316" s="270"/>
      <c r="AG316" s="271"/>
      <c r="AJ316" s="385" t="s">
        <v>85</v>
      </c>
    </row>
    <row r="317" spans="1:36" ht="39" customHeight="1" x14ac:dyDescent="0.25">
      <c r="A317" s="711"/>
      <c r="B317" s="711"/>
      <c r="C317" s="885"/>
      <c r="D317" s="715"/>
      <c r="E317" s="714"/>
      <c r="F317" s="720"/>
      <c r="G317" s="720"/>
      <c r="H317" s="584"/>
      <c r="I317" s="720"/>
      <c r="J317" s="720"/>
      <c r="K317" s="584"/>
      <c r="L317" s="720"/>
      <c r="M317" s="720"/>
      <c r="N317" s="584"/>
      <c r="O317" s="720"/>
      <c r="P317" s="720"/>
      <c r="Q317" s="584"/>
      <c r="R317" s="4" t="s">
        <v>879</v>
      </c>
      <c r="S317" s="404" t="s">
        <v>1219</v>
      </c>
      <c r="T317" s="542"/>
      <c r="U317" s="382"/>
      <c r="V317" s="270"/>
      <c r="W317" s="270"/>
      <c r="X317" s="271"/>
      <c r="Y317" s="270"/>
      <c r="Z317" s="270"/>
      <c r="AA317" s="271"/>
      <c r="AB317" s="270"/>
      <c r="AC317" s="273"/>
      <c r="AD317" s="271"/>
      <c r="AE317" s="270"/>
      <c r="AF317" s="270"/>
      <c r="AG317" s="271"/>
      <c r="AJ317" s="385" t="s">
        <v>84</v>
      </c>
    </row>
    <row r="318" spans="1:36" ht="43.5" customHeight="1" x14ac:dyDescent="0.25">
      <c r="A318" s="711"/>
      <c r="B318" s="711"/>
      <c r="C318" s="885"/>
      <c r="D318" s="715"/>
      <c r="E318" s="714"/>
      <c r="F318" s="720"/>
      <c r="G318" s="720"/>
      <c r="H318" s="584"/>
      <c r="I318" s="720"/>
      <c r="J318" s="720"/>
      <c r="K318" s="584"/>
      <c r="L318" s="720"/>
      <c r="M318" s="720"/>
      <c r="N318" s="584"/>
      <c r="O318" s="720"/>
      <c r="P318" s="720"/>
      <c r="Q318" s="584"/>
      <c r="R318" s="4" t="s">
        <v>1060</v>
      </c>
      <c r="S318" s="240" t="s">
        <v>1220</v>
      </c>
      <c r="T318" s="542"/>
      <c r="U318" s="382"/>
      <c r="V318" s="271"/>
      <c r="W318" s="271"/>
      <c r="X318" s="320"/>
      <c r="Y318" s="271"/>
      <c r="Z318" s="320"/>
      <c r="AA318" s="271"/>
      <c r="AB318" s="271"/>
      <c r="AC318" s="271"/>
      <c r="AD318" s="271"/>
      <c r="AE318" s="271"/>
      <c r="AF318" s="271"/>
      <c r="AG318" s="271"/>
      <c r="AJ318" s="385" t="s">
        <v>85</v>
      </c>
    </row>
    <row r="319" spans="1:36" ht="60" x14ac:dyDescent="0.25">
      <c r="A319" s="711"/>
      <c r="B319" s="711"/>
      <c r="C319" s="885"/>
      <c r="D319" s="715"/>
      <c r="E319" s="714"/>
      <c r="F319" s="720"/>
      <c r="G319" s="720"/>
      <c r="H319" s="584"/>
      <c r="I319" s="720"/>
      <c r="J319" s="720"/>
      <c r="K319" s="584"/>
      <c r="L319" s="720"/>
      <c r="M319" s="720"/>
      <c r="N319" s="584"/>
      <c r="O319" s="720"/>
      <c r="P319" s="720"/>
      <c r="Q319" s="584"/>
      <c r="R319" s="4" t="s">
        <v>880</v>
      </c>
      <c r="S319" s="240" t="s">
        <v>1221</v>
      </c>
      <c r="T319" s="542"/>
      <c r="U319" s="382"/>
      <c r="V319" s="270"/>
      <c r="W319" s="270"/>
      <c r="X319" s="320"/>
      <c r="Y319" s="270"/>
      <c r="Z319" s="273"/>
      <c r="AA319" s="271"/>
      <c r="AB319" s="270"/>
      <c r="AC319" s="270"/>
      <c r="AD319" s="271"/>
      <c r="AE319" s="270"/>
      <c r="AF319" s="270"/>
      <c r="AG319" s="271"/>
      <c r="AJ319" s="385" t="s">
        <v>85</v>
      </c>
    </row>
    <row r="320" spans="1:36" ht="30" x14ac:dyDescent="0.25">
      <c r="A320" s="711"/>
      <c r="B320" s="711"/>
      <c r="C320" s="885"/>
      <c r="D320" s="715"/>
      <c r="E320" s="714"/>
      <c r="F320" s="720"/>
      <c r="G320" s="720"/>
      <c r="H320" s="584"/>
      <c r="I320" s="720"/>
      <c r="J320" s="720"/>
      <c r="K320" s="584"/>
      <c r="L320" s="720"/>
      <c r="M320" s="720"/>
      <c r="N320" s="584"/>
      <c r="O320" s="720"/>
      <c r="P320" s="720"/>
      <c r="Q320" s="584"/>
      <c r="R320" s="4" t="s">
        <v>881</v>
      </c>
      <c r="S320" s="240" t="s">
        <v>867</v>
      </c>
      <c r="T320" s="542"/>
      <c r="U320" s="382"/>
      <c r="V320" s="270"/>
      <c r="W320" s="270"/>
      <c r="X320" s="273"/>
      <c r="Y320" s="270"/>
      <c r="Z320" s="273"/>
      <c r="AA320" s="320"/>
      <c r="AB320" s="5"/>
      <c r="AC320" s="270"/>
      <c r="AD320" s="270"/>
      <c r="AE320" s="270"/>
      <c r="AF320" s="270"/>
      <c r="AG320" s="271"/>
      <c r="AJ320" s="385" t="s">
        <v>85</v>
      </c>
    </row>
    <row r="321" spans="1:36" ht="60" customHeight="1" x14ac:dyDescent="0.25">
      <c r="A321" s="711"/>
      <c r="B321" s="711"/>
      <c r="C321" s="885"/>
      <c r="D321" s="715"/>
      <c r="E321" s="714"/>
      <c r="F321" s="720"/>
      <c r="G321" s="720"/>
      <c r="H321" s="584"/>
      <c r="I321" s="720"/>
      <c r="J321" s="720"/>
      <c r="K321" s="584"/>
      <c r="L321" s="720"/>
      <c r="M321" s="720"/>
      <c r="N321" s="584"/>
      <c r="O321" s="720"/>
      <c r="P321" s="720"/>
      <c r="Q321" s="584"/>
      <c r="R321" s="4" t="s">
        <v>882</v>
      </c>
      <c r="S321" s="240" t="s">
        <v>1222</v>
      </c>
      <c r="T321" s="542"/>
      <c r="U321" s="382"/>
      <c r="V321" s="320"/>
      <c r="W321" s="270"/>
      <c r="X321" s="273"/>
      <c r="Y321" s="270"/>
      <c r="Z321" s="273"/>
      <c r="AA321" s="320"/>
      <c r="AB321" s="5"/>
      <c r="AC321" s="270"/>
      <c r="AD321" s="270"/>
      <c r="AE321" s="270"/>
      <c r="AF321" s="270"/>
      <c r="AG321" s="270"/>
      <c r="AJ321" s="385" t="s">
        <v>85</v>
      </c>
    </row>
    <row r="322" spans="1:36" ht="20.100000000000001" customHeight="1" x14ac:dyDescent="0.25">
      <c r="A322" s="710" t="s">
        <v>861</v>
      </c>
      <c r="B322" s="710" t="s">
        <v>1343</v>
      </c>
      <c r="C322" s="710" t="s">
        <v>1381</v>
      </c>
      <c r="D322" s="713" t="s">
        <v>486</v>
      </c>
      <c r="E322" s="915">
        <v>14</v>
      </c>
      <c r="F322" s="722">
        <v>1</v>
      </c>
      <c r="G322" s="722">
        <v>1</v>
      </c>
      <c r="H322" s="722">
        <v>1</v>
      </c>
      <c r="I322" s="722">
        <v>1</v>
      </c>
      <c r="J322" s="722">
        <v>1</v>
      </c>
      <c r="K322" s="722">
        <v>1</v>
      </c>
      <c r="L322" s="722">
        <v>2</v>
      </c>
      <c r="M322" s="722">
        <v>1</v>
      </c>
      <c r="N322" s="722">
        <v>1</v>
      </c>
      <c r="O322" s="722">
        <v>1</v>
      </c>
      <c r="P322" s="722">
        <v>1</v>
      </c>
      <c r="Q322" s="722">
        <v>2</v>
      </c>
      <c r="R322" s="4" t="s">
        <v>883</v>
      </c>
      <c r="S322" s="240" t="s">
        <v>867</v>
      </c>
      <c r="T322" s="542"/>
      <c r="U322" s="570">
        <v>8804853</v>
      </c>
      <c r="V322" s="320"/>
      <c r="W322" s="320"/>
      <c r="X322" s="320"/>
      <c r="Y322" s="320"/>
      <c r="Z322" s="320"/>
      <c r="AA322" s="320"/>
      <c r="AB322" s="320"/>
      <c r="AC322" s="320"/>
      <c r="AD322" s="320"/>
      <c r="AE322" s="320"/>
      <c r="AF322" s="320"/>
      <c r="AG322" s="320"/>
      <c r="AJ322" s="385" t="s">
        <v>84</v>
      </c>
    </row>
    <row r="323" spans="1:36" ht="39" customHeight="1" x14ac:dyDescent="0.25">
      <c r="A323" s="711"/>
      <c r="B323" s="711"/>
      <c r="C323" s="711"/>
      <c r="D323" s="705"/>
      <c r="E323" s="916"/>
      <c r="F323" s="723"/>
      <c r="G323" s="723"/>
      <c r="H323" s="723"/>
      <c r="I323" s="723"/>
      <c r="J323" s="723"/>
      <c r="K323" s="723"/>
      <c r="L323" s="723"/>
      <c r="M323" s="723"/>
      <c r="N323" s="723"/>
      <c r="O323" s="723"/>
      <c r="P323" s="723"/>
      <c r="Q323" s="723"/>
      <c r="R323" s="4" t="s">
        <v>884</v>
      </c>
      <c r="S323" s="240" t="s">
        <v>867</v>
      </c>
      <c r="T323" s="542"/>
      <c r="U323" s="572"/>
      <c r="V323" s="270"/>
      <c r="W323" s="270"/>
      <c r="X323" s="273"/>
      <c r="Y323" s="270"/>
      <c r="Z323" s="273"/>
      <c r="AA323" s="273"/>
      <c r="AB323" s="283"/>
      <c r="AC323" s="270"/>
      <c r="AD323" s="270"/>
      <c r="AE323" s="270"/>
      <c r="AF323" s="270"/>
      <c r="AG323" s="271"/>
      <c r="AJ323" s="385" t="s">
        <v>84</v>
      </c>
    </row>
    <row r="324" spans="1:36" ht="40.5" customHeight="1" x14ac:dyDescent="0.25">
      <c r="A324" s="711"/>
      <c r="B324" s="710" t="s">
        <v>1344</v>
      </c>
      <c r="C324" s="710" t="s">
        <v>1382</v>
      </c>
      <c r="D324" s="713" t="s">
        <v>486</v>
      </c>
      <c r="E324" s="915">
        <v>2</v>
      </c>
      <c r="F324" s="722">
        <v>1</v>
      </c>
      <c r="G324" s="698" t="s">
        <v>453</v>
      </c>
      <c r="H324" s="698" t="s">
        <v>453</v>
      </c>
      <c r="I324" s="698" t="s">
        <v>453</v>
      </c>
      <c r="J324" s="698" t="s">
        <v>453</v>
      </c>
      <c r="K324" s="698" t="s">
        <v>453</v>
      </c>
      <c r="L324" s="722">
        <v>1</v>
      </c>
      <c r="M324" s="698" t="s">
        <v>453</v>
      </c>
      <c r="N324" s="698" t="s">
        <v>453</v>
      </c>
      <c r="O324" s="698" t="s">
        <v>453</v>
      </c>
      <c r="P324" s="698" t="s">
        <v>453</v>
      </c>
      <c r="Q324" s="698" t="s">
        <v>453</v>
      </c>
      <c r="R324" s="234" t="s">
        <v>885</v>
      </c>
      <c r="S324" s="404" t="s">
        <v>868</v>
      </c>
      <c r="T324" s="542"/>
      <c r="U324" s="382"/>
      <c r="V324" s="271"/>
      <c r="W324" s="270"/>
      <c r="X324" s="270"/>
      <c r="Y324" s="270"/>
      <c r="Z324" s="270"/>
      <c r="AA324" s="270"/>
      <c r="AB324" s="271"/>
      <c r="AC324" s="270"/>
      <c r="AD324" s="270"/>
      <c r="AE324" s="270"/>
      <c r="AF324" s="270"/>
      <c r="AG324" s="270"/>
      <c r="AJ324" s="385" t="s">
        <v>84</v>
      </c>
    </row>
    <row r="325" spans="1:36" ht="48" customHeight="1" x14ac:dyDescent="0.25">
      <c r="A325" s="711"/>
      <c r="B325" s="711"/>
      <c r="C325" s="711"/>
      <c r="D325" s="705"/>
      <c r="E325" s="916"/>
      <c r="F325" s="723"/>
      <c r="G325" s="699"/>
      <c r="H325" s="699"/>
      <c r="I325" s="699"/>
      <c r="J325" s="699"/>
      <c r="K325" s="699"/>
      <c r="L325" s="723"/>
      <c r="M325" s="699"/>
      <c r="N325" s="699"/>
      <c r="O325" s="699"/>
      <c r="P325" s="699"/>
      <c r="Q325" s="699"/>
      <c r="R325" s="234" t="s">
        <v>886</v>
      </c>
      <c r="S325" s="404" t="s">
        <v>1223</v>
      </c>
      <c r="T325" s="542"/>
      <c r="U325" s="382"/>
      <c r="V325" s="271"/>
      <c r="W325" s="270"/>
      <c r="X325" s="270"/>
      <c r="Y325" s="270"/>
      <c r="Z325" s="270"/>
      <c r="AA325" s="270"/>
      <c r="AB325" s="271"/>
      <c r="AC325" s="270"/>
      <c r="AD325" s="270"/>
      <c r="AE325" s="270"/>
      <c r="AF325" s="270"/>
      <c r="AG325" s="270"/>
      <c r="AJ325" s="385" t="s">
        <v>84</v>
      </c>
    </row>
    <row r="326" spans="1:36" ht="45" x14ac:dyDescent="0.25">
      <c r="A326" s="712"/>
      <c r="B326" s="712"/>
      <c r="C326" s="712"/>
      <c r="D326" s="706"/>
      <c r="E326" s="917"/>
      <c r="F326" s="900"/>
      <c r="G326" s="700"/>
      <c r="H326" s="700"/>
      <c r="I326" s="700"/>
      <c r="J326" s="700"/>
      <c r="K326" s="700"/>
      <c r="L326" s="900"/>
      <c r="M326" s="700"/>
      <c r="N326" s="700"/>
      <c r="O326" s="700"/>
      <c r="P326" s="700"/>
      <c r="Q326" s="700"/>
      <c r="R326" s="495" t="s">
        <v>887</v>
      </c>
      <c r="S326" s="377" t="s">
        <v>1224</v>
      </c>
      <c r="T326" s="543"/>
      <c r="U326" s="374"/>
      <c r="V326" s="506"/>
      <c r="W326" s="506"/>
      <c r="X326" s="507"/>
      <c r="Y326" s="506"/>
      <c r="Z326" s="507"/>
      <c r="AA326" s="507"/>
      <c r="AB326" s="506"/>
      <c r="AC326" s="506"/>
      <c r="AD326" s="507"/>
      <c r="AE326" s="506"/>
      <c r="AF326" s="507"/>
      <c r="AG326" s="507"/>
      <c r="AJ326" s="372" t="s">
        <v>84</v>
      </c>
    </row>
    <row r="327" spans="1:36" s="279" customFormat="1" ht="15.75" customHeight="1" x14ac:dyDescent="0.25">
      <c r="A327" s="546" t="s">
        <v>891</v>
      </c>
      <c r="B327" s="546"/>
      <c r="C327" s="546"/>
      <c r="D327" s="546"/>
      <c r="E327" s="546"/>
      <c r="F327" s="546"/>
      <c r="G327" s="546"/>
      <c r="H327" s="546"/>
      <c r="I327" s="546"/>
      <c r="J327" s="546"/>
      <c r="K327" s="546"/>
      <c r="L327" s="546"/>
      <c r="M327" s="546"/>
      <c r="N327" s="546"/>
      <c r="O327" s="546"/>
      <c r="P327" s="546"/>
      <c r="Q327" s="546"/>
      <c r="R327" s="546"/>
      <c r="S327" s="546"/>
      <c r="T327" s="546"/>
      <c r="U327" s="546"/>
      <c r="V327" s="546"/>
      <c r="W327" s="546"/>
      <c r="X327" s="546"/>
      <c r="Y327" s="546"/>
      <c r="Z327" s="546"/>
      <c r="AA327" s="546"/>
      <c r="AB327" s="546"/>
      <c r="AC327" s="546"/>
      <c r="AD327" s="546"/>
      <c r="AE327" s="546"/>
      <c r="AF327" s="546"/>
      <c r="AG327" s="546"/>
      <c r="AH327" s="546"/>
      <c r="AI327" s="546"/>
      <c r="AJ327" s="546"/>
    </row>
    <row r="328" spans="1:36" s="279" customFormat="1" ht="34.5" customHeight="1" thickBot="1" x14ac:dyDescent="0.3">
      <c r="A328" s="546" t="s">
        <v>892</v>
      </c>
      <c r="B328" s="546"/>
      <c r="C328" s="546"/>
      <c r="D328" s="546"/>
      <c r="E328" s="546"/>
      <c r="F328" s="546"/>
      <c r="G328" s="546"/>
      <c r="H328" s="546"/>
      <c r="I328" s="546"/>
      <c r="J328" s="546"/>
      <c r="K328" s="546"/>
      <c r="L328" s="546"/>
      <c r="M328" s="546"/>
      <c r="N328" s="546"/>
      <c r="O328" s="546"/>
      <c r="P328" s="546"/>
      <c r="Q328" s="546"/>
      <c r="R328" s="546"/>
      <c r="S328" s="546"/>
      <c r="T328" s="546"/>
      <c r="U328" s="546"/>
      <c r="V328" s="546"/>
      <c r="W328" s="546"/>
      <c r="X328" s="546"/>
      <c r="Y328" s="546"/>
      <c r="Z328" s="546"/>
      <c r="AA328" s="546"/>
      <c r="AB328" s="546"/>
      <c r="AC328" s="546"/>
      <c r="AD328" s="546"/>
      <c r="AE328" s="546"/>
      <c r="AF328" s="546"/>
      <c r="AG328" s="546"/>
      <c r="AH328" s="546"/>
      <c r="AI328" s="546"/>
      <c r="AJ328" s="546"/>
    </row>
    <row r="329" spans="1:36" ht="47.25" customHeight="1" x14ac:dyDescent="0.25">
      <c r="A329" s="902" t="s">
        <v>893</v>
      </c>
      <c r="B329" s="904" t="s">
        <v>894</v>
      </c>
      <c r="C329" s="906" t="s">
        <v>1383</v>
      </c>
      <c r="D329" s="907" t="s">
        <v>895</v>
      </c>
      <c r="E329" s="908">
        <v>1</v>
      </c>
      <c r="F329" s="693">
        <v>1</v>
      </c>
      <c r="G329" s="693">
        <v>1</v>
      </c>
      <c r="H329" s="693">
        <v>1</v>
      </c>
      <c r="I329" s="693">
        <v>1</v>
      </c>
      <c r="J329" s="693">
        <v>1</v>
      </c>
      <c r="K329" s="693">
        <v>1</v>
      </c>
      <c r="L329" s="693">
        <v>1</v>
      </c>
      <c r="M329" s="693">
        <v>1</v>
      </c>
      <c r="N329" s="693">
        <v>1</v>
      </c>
      <c r="O329" s="693">
        <v>1</v>
      </c>
      <c r="P329" s="693">
        <v>1</v>
      </c>
      <c r="Q329" s="693">
        <v>1</v>
      </c>
      <c r="R329" s="508" t="s">
        <v>908</v>
      </c>
      <c r="S329" s="509" t="s">
        <v>909</v>
      </c>
      <c r="T329" s="541" t="s">
        <v>958</v>
      </c>
      <c r="U329" s="570">
        <v>967050</v>
      </c>
      <c r="V329" s="510"/>
      <c r="W329" s="510"/>
      <c r="X329" s="510"/>
      <c r="Y329" s="510"/>
      <c r="Z329" s="510"/>
      <c r="AA329" s="510"/>
      <c r="AB329" s="510"/>
      <c r="AC329" s="510"/>
      <c r="AD329" s="510"/>
      <c r="AE329" s="510"/>
      <c r="AF329" s="510"/>
      <c r="AG329" s="511"/>
      <c r="AJ329" s="373" t="s">
        <v>85</v>
      </c>
    </row>
    <row r="330" spans="1:36" ht="27" customHeight="1" x14ac:dyDescent="0.25">
      <c r="A330" s="903"/>
      <c r="B330" s="905"/>
      <c r="C330" s="742"/>
      <c r="D330" s="855"/>
      <c r="E330" s="909"/>
      <c r="F330" s="694"/>
      <c r="G330" s="694"/>
      <c r="H330" s="694"/>
      <c r="I330" s="694"/>
      <c r="J330" s="694"/>
      <c r="K330" s="694"/>
      <c r="L330" s="694"/>
      <c r="M330" s="694"/>
      <c r="N330" s="694"/>
      <c r="O330" s="694"/>
      <c r="P330" s="694"/>
      <c r="Q330" s="694"/>
      <c r="R330" s="234" t="s">
        <v>910</v>
      </c>
      <c r="S330" s="322" t="s">
        <v>911</v>
      </c>
      <c r="T330" s="542"/>
      <c r="U330" s="571"/>
      <c r="V330" s="242"/>
      <c r="W330" s="242"/>
      <c r="X330" s="242"/>
      <c r="Y330" s="242"/>
      <c r="Z330" s="242"/>
      <c r="AA330" s="242"/>
      <c r="AB330" s="242"/>
      <c r="AC330" s="242"/>
      <c r="AD330" s="242"/>
      <c r="AE330" s="242"/>
      <c r="AF330" s="242"/>
      <c r="AG330" s="242"/>
      <c r="AJ330" s="385" t="s">
        <v>84</v>
      </c>
    </row>
    <row r="331" spans="1:36" ht="30" x14ac:dyDescent="0.25">
      <c r="A331" s="903"/>
      <c r="B331" s="905"/>
      <c r="C331" s="857"/>
      <c r="D331" s="856"/>
      <c r="E331" s="910"/>
      <c r="F331" s="695"/>
      <c r="G331" s="695"/>
      <c r="H331" s="695"/>
      <c r="I331" s="695"/>
      <c r="J331" s="695"/>
      <c r="K331" s="695"/>
      <c r="L331" s="695"/>
      <c r="M331" s="695"/>
      <c r="N331" s="695"/>
      <c r="O331" s="695"/>
      <c r="P331" s="695"/>
      <c r="Q331" s="695"/>
      <c r="R331" s="234" t="s">
        <v>912</v>
      </c>
      <c r="S331" s="404" t="s">
        <v>913</v>
      </c>
      <c r="T331" s="542"/>
      <c r="U331" s="572"/>
      <c r="V331" s="255"/>
      <c r="W331" s="255"/>
      <c r="X331" s="255"/>
      <c r="Y331" s="255"/>
      <c r="Z331" s="255"/>
      <c r="AA331" s="255"/>
      <c r="AB331" s="255"/>
      <c r="AC331" s="255"/>
      <c r="AD331" s="255"/>
      <c r="AE331" s="255"/>
      <c r="AF331" s="255"/>
      <c r="AG331" s="242"/>
      <c r="AJ331" s="385" t="s">
        <v>85</v>
      </c>
    </row>
    <row r="332" spans="1:36" ht="43.5" customHeight="1" x14ac:dyDescent="0.25">
      <c r="A332" s="903"/>
      <c r="B332" s="905"/>
      <c r="C332" s="741" t="s">
        <v>1384</v>
      </c>
      <c r="D332" s="854" t="s">
        <v>486</v>
      </c>
      <c r="E332" s="911">
        <v>1</v>
      </c>
      <c r="F332" s="716" t="s">
        <v>453</v>
      </c>
      <c r="G332" s="716" t="s">
        <v>453</v>
      </c>
      <c r="H332" s="716" t="s">
        <v>453</v>
      </c>
      <c r="I332" s="716" t="s">
        <v>453</v>
      </c>
      <c r="J332" s="716" t="s">
        <v>453</v>
      </c>
      <c r="K332" s="719">
        <v>1</v>
      </c>
      <c r="L332" s="716" t="s">
        <v>453</v>
      </c>
      <c r="M332" s="716" t="s">
        <v>453</v>
      </c>
      <c r="N332" s="716" t="s">
        <v>453</v>
      </c>
      <c r="O332" s="716" t="s">
        <v>453</v>
      </c>
      <c r="P332" s="716" t="s">
        <v>453</v>
      </c>
      <c r="Q332" s="719">
        <v>1</v>
      </c>
      <c r="R332" s="323" t="s">
        <v>914</v>
      </c>
      <c r="S332" s="381" t="s">
        <v>915</v>
      </c>
      <c r="T332" s="542"/>
      <c r="U332" s="570">
        <v>2879600</v>
      </c>
      <c r="V332" s="255"/>
      <c r="W332" s="255"/>
      <c r="X332" s="255"/>
      <c r="Y332" s="255"/>
      <c r="Z332" s="242"/>
      <c r="AA332" s="242"/>
      <c r="AB332" s="255"/>
      <c r="AC332" s="255"/>
      <c r="AD332" s="242"/>
      <c r="AE332" s="255"/>
      <c r="AF332" s="255"/>
      <c r="AG332" s="242"/>
      <c r="AJ332" s="385" t="s">
        <v>84</v>
      </c>
    </row>
    <row r="333" spans="1:36" ht="46.5" customHeight="1" x14ac:dyDescent="0.25">
      <c r="A333" s="903"/>
      <c r="B333" s="905"/>
      <c r="C333" s="742"/>
      <c r="D333" s="855"/>
      <c r="E333" s="909"/>
      <c r="F333" s="717"/>
      <c r="G333" s="717"/>
      <c r="H333" s="717"/>
      <c r="I333" s="717"/>
      <c r="J333" s="717"/>
      <c r="K333" s="694"/>
      <c r="L333" s="717"/>
      <c r="M333" s="717"/>
      <c r="N333" s="717"/>
      <c r="O333" s="717"/>
      <c r="P333" s="717"/>
      <c r="Q333" s="694"/>
      <c r="R333" s="323" t="s">
        <v>916</v>
      </c>
      <c r="S333" s="381" t="s">
        <v>917</v>
      </c>
      <c r="T333" s="542"/>
      <c r="U333" s="571"/>
      <c r="V333" s="255"/>
      <c r="W333" s="255"/>
      <c r="X333" s="255"/>
      <c r="Y333" s="255"/>
      <c r="Z333" s="255"/>
      <c r="AA333" s="242"/>
      <c r="AB333" s="255"/>
      <c r="AC333" s="255"/>
      <c r="AD333" s="255"/>
      <c r="AE333" s="255"/>
      <c r="AF333" s="255"/>
      <c r="AG333" s="255"/>
      <c r="AJ333" s="385" t="s">
        <v>85</v>
      </c>
    </row>
    <row r="334" spans="1:36" ht="73.5" customHeight="1" x14ac:dyDescent="0.25">
      <c r="A334" s="903"/>
      <c r="B334" s="905"/>
      <c r="C334" s="742"/>
      <c r="D334" s="855"/>
      <c r="E334" s="909"/>
      <c r="F334" s="717"/>
      <c r="G334" s="717"/>
      <c r="H334" s="717"/>
      <c r="I334" s="717"/>
      <c r="J334" s="717"/>
      <c r="K334" s="694"/>
      <c r="L334" s="717"/>
      <c r="M334" s="717"/>
      <c r="N334" s="717"/>
      <c r="O334" s="717"/>
      <c r="P334" s="717"/>
      <c r="Q334" s="694"/>
      <c r="R334" s="234" t="s">
        <v>918</v>
      </c>
      <c r="S334" s="381" t="s">
        <v>919</v>
      </c>
      <c r="T334" s="542"/>
      <c r="U334" s="571"/>
      <c r="V334" s="242"/>
      <c r="W334" s="242"/>
      <c r="X334" s="242"/>
      <c r="Y334" s="242"/>
      <c r="Z334" s="242"/>
      <c r="AA334" s="242"/>
      <c r="AB334" s="242"/>
      <c r="AC334" s="242"/>
      <c r="AD334" s="242"/>
      <c r="AE334" s="242"/>
      <c r="AF334" s="242"/>
      <c r="AG334" s="242"/>
      <c r="AJ334" s="385" t="s">
        <v>85</v>
      </c>
    </row>
    <row r="335" spans="1:36" ht="45.75" customHeight="1" x14ac:dyDescent="0.25">
      <c r="A335" s="903"/>
      <c r="B335" s="905"/>
      <c r="C335" s="857"/>
      <c r="D335" s="856"/>
      <c r="E335" s="910"/>
      <c r="F335" s="718"/>
      <c r="G335" s="718"/>
      <c r="H335" s="718"/>
      <c r="I335" s="718"/>
      <c r="J335" s="718"/>
      <c r="K335" s="695"/>
      <c r="L335" s="718"/>
      <c r="M335" s="718"/>
      <c r="N335" s="718"/>
      <c r="O335" s="718"/>
      <c r="P335" s="718"/>
      <c r="Q335" s="695"/>
      <c r="R335" s="234" t="s">
        <v>920</v>
      </c>
      <c r="S335" s="381" t="s">
        <v>921</v>
      </c>
      <c r="T335" s="542"/>
      <c r="U335" s="572"/>
      <c r="V335" s="255"/>
      <c r="W335" s="255"/>
      <c r="X335" s="255"/>
      <c r="Y335" s="255"/>
      <c r="Z335" s="255"/>
      <c r="AA335" s="242"/>
      <c r="AB335" s="255"/>
      <c r="AC335" s="255"/>
      <c r="AD335" s="255"/>
      <c r="AE335" s="255"/>
      <c r="AF335" s="255"/>
      <c r="AG335" s="255"/>
      <c r="AJ335" s="385" t="s">
        <v>85</v>
      </c>
    </row>
    <row r="336" spans="1:36" ht="45" customHeight="1" x14ac:dyDescent="0.25">
      <c r="A336" s="903"/>
      <c r="B336" s="905"/>
      <c r="C336" s="741" t="s">
        <v>1385</v>
      </c>
      <c r="D336" s="854" t="s">
        <v>481</v>
      </c>
      <c r="E336" s="912">
        <v>5</v>
      </c>
      <c r="F336" s="716" t="s">
        <v>453</v>
      </c>
      <c r="G336" s="716" t="s">
        <v>453</v>
      </c>
      <c r="H336" s="716" t="s">
        <v>453</v>
      </c>
      <c r="I336" s="716" t="s">
        <v>453</v>
      </c>
      <c r="J336" s="716" t="s">
        <v>453</v>
      </c>
      <c r="K336" s="696">
        <v>2</v>
      </c>
      <c r="L336" s="696">
        <v>1</v>
      </c>
      <c r="M336" s="696">
        <v>1</v>
      </c>
      <c r="N336" s="716" t="s">
        <v>453</v>
      </c>
      <c r="O336" s="716" t="s">
        <v>453</v>
      </c>
      <c r="P336" s="716" t="s">
        <v>453</v>
      </c>
      <c r="Q336" s="696">
        <v>1</v>
      </c>
      <c r="R336" s="4" t="s">
        <v>922</v>
      </c>
      <c r="S336" s="381" t="s">
        <v>919</v>
      </c>
      <c r="T336" s="542"/>
      <c r="U336" s="382"/>
      <c r="V336" s="269"/>
      <c r="W336" s="269"/>
      <c r="X336" s="269"/>
      <c r="Y336" s="269"/>
      <c r="Z336" s="269"/>
      <c r="AA336" s="324"/>
      <c r="AB336" s="271"/>
      <c r="AC336" s="271"/>
      <c r="AD336" s="269"/>
      <c r="AE336" s="269"/>
      <c r="AF336" s="269"/>
      <c r="AG336" s="325"/>
      <c r="AJ336" s="385" t="s">
        <v>85</v>
      </c>
    </row>
    <row r="337" spans="1:36" ht="29.25" customHeight="1" x14ac:dyDescent="0.25">
      <c r="A337" s="903"/>
      <c r="B337" s="905"/>
      <c r="C337" s="857"/>
      <c r="D337" s="856"/>
      <c r="E337" s="913"/>
      <c r="F337" s="718"/>
      <c r="G337" s="718"/>
      <c r="H337" s="718"/>
      <c r="I337" s="718"/>
      <c r="J337" s="718"/>
      <c r="K337" s="697"/>
      <c r="L337" s="697"/>
      <c r="M337" s="697"/>
      <c r="N337" s="718"/>
      <c r="O337" s="718"/>
      <c r="P337" s="718"/>
      <c r="Q337" s="697"/>
      <c r="R337" s="4" t="s">
        <v>923</v>
      </c>
      <c r="S337" s="381" t="s">
        <v>924</v>
      </c>
      <c r="T337" s="542"/>
      <c r="U337" s="382"/>
      <c r="V337" s="269"/>
      <c r="W337" s="269"/>
      <c r="X337" s="269"/>
      <c r="Y337" s="269"/>
      <c r="Z337" s="269"/>
      <c r="AA337" s="324"/>
      <c r="AB337" s="269"/>
      <c r="AC337" s="269"/>
      <c r="AD337" s="269"/>
      <c r="AE337" s="269"/>
      <c r="AF337" s="269"/>
      <c r="AG337" s="324"/>
      <c r="AJ337" s="385" t="s">
        <v>85</v>
      </c>
    </row>
    <row r="338" spans="1:36" ht="36" customHeight="1" x14ac:dyDescent="0.25">
      <c r="A338" s="903"/>
      <c r="B338" s="905"/>
      <c r="C338" s="548" t="s">
        <v>1386</v>
      </c>
      <c r="D338" s="839" t="s">
        <v>481</v>
      </c>
      <c r="E338" s="914">
        <v>0.45</v>
      </c>
      <c r="F338" s="585" t="s">
        <v>453</v>
      </c>
      <c r="G338" s="585" t="s">
        <v>453</v>
      </c>
      <c r="H338" s="585" t="s">
        <v>453</v>
      </c>
      <c r="I338" s="585" t="s">
        <v>453</v>
      </c>
      <c r="J338" s="585" t="s">
        <v>453</v>
      </c>
      <c r="K338" s="933" t="s">
        <v>453</v>
      </c>
      <c r="L338" s="933" t="s">
        <v>453</v>
      </c>
      <c r="M338" s="933" t="s">
        <v>453</v>
      </c>
      <c r="N338" s="933" t="s">
        <v>453</v>
      </c>
      <c r="O338" s="933" t="s">
        <v>453</v>
      </c>
      <c r="P338" s="933" t="s">
        <v>453</v>
      </c>
      <c r="Q338" s="935">
        <v>0.45</v>
      </c>
      <c r="R338" s="240" t="s">
        <v>1061</v>
      </c>
      <c r="S338" s="381" t="s">
        <v>925</v>
      </c>
      <c r="T338" s="542"/>
      <c r="U338" s="382"/>
      <c r="V338" s="326"/>
      <c r="W338" s="326"/>
      <c r="X338" s="326"/>
      <c r="Y338" s="326"/>
      <c r="Z338" s="326"/>
      <c r="AA338" s="324"/>
      <c r="AB338" s="326"/>
      <c r="AC338" s="326"/>
      <c r="AD338" s="326"/>
      <c r="AE338" s="326"/>
      <c r="AF338" s="326"/>
      <c r="AG338" s="325"/>
      <c r="AJ338" s="385" t="s">
        <v>85</v>
      </c>
    </row>
    <row r="339" spans="1:36" ht="40.5" customHeight="1" x14ac:dyDescent="0.25">
      <c r="A339" s="903"/>
      <c r="B339" s="905"/>
      <c r="C339" s="548"/>
      <c r="D339" s="839"/>
      <c r="E339" s="914"/>
      <c r="F339" s="585"/>
      <c r="G339" s="585"/>
      <c r="H339" s="585"/>
      <c r="I339" s="585"/>
      <c r="J339" s="585"/>
      <c r="K339" s="934"/>
      <c r="L339" s="934"/>
      <c r="M339" s="934"/>
      <c r="N339" s="934"/>
      <c r="O339" s="934"/>
      <c r="P339" s="934"/>
      <c r="Q339" s="936"/>
      <c r="R339" s="4" t="s">
        <v>926</v>
      </c>
      <c r="S339" s="381" t="s">
        <v>927</v>
      </c>
      <c r="T339" s="543"/>
      <c r="U339" s="382"/>
      <c r="V339" s="326"/>
      <c r="W339" s="326"/>
      <c r="X339" s="326"/>
      <c r="Y339" s="326"/>
      <c r="Z339" s="326"/>
      <c r="AA339" s="327"/>
      <c r="AB339" s="326"/>
      <c r="AC339" s="326"/>
      <c r="AD339" s="326"/>
      <c r="AE339" s="326"/>
      <c r="AF339" s="326"/>
      <c r="AG339" s="324"/>
      <c r="AJ339" s="385" t="s">
        <v>85</v>
      </c>
    </row>
    <row r="340" spans="1:36" ht="60" x14ac:dyDescent="0.25">
      <c r="A340" s="926" t="s">
        <v>896</v>
      </c>
      <c r="B340" s="544" t="s">
        <v>897</v>
      </c>
      <c r="C340" s="470" t="s">
        <v>1156</v>
      </c>
      <c r="D340" s="517" t="s">
        <v>481</v>
      </c>
      <c r="E340" s="518">
        <v>1</v>
      </c>
      <c r="F340" s="383" t="s">
        <v>453</v>
      </c>
      <c r="G340" s="383" t="s">
        <v>453</v>
      </c>
      <c r="H340" s="383" t="s">
        <v>453</v>
      </c>
      <c r="I340" s="383" t="s">
        <v>453</v>
      </c>
      <c r="J340" s="383" t="s">
        <v>453</v>
      </c>
      <c r="K340" s="328">
        <v>1</v>
      </c>
      <c r="L340" s="383" t="s">
        <v>453</v>
      </c>
      <c r="M340" s="383" t="s">
        <v>453</v>
      </c>
      <c r="N340" s="383" t="s">
        <v>453</v>
      </c>
      <c r="O340" s="383" t="s">
        <v>453</v>
      </c>
      <c r="P340" s="383" t="s">
        <v>453</v>
      </c>
      <c r="Q340" s="383" t="s">
        <v>453</v>
      </c>
      <c r="R340" s="234" t="s">
        <v>928</v>
      </c>
      <c r="S340" s="381" t="s">
        <v>929</v>
      </c>
      <c r="T340" s="541" t="s">
        <v>958</v>
      </c>
      <c r="U340" s="382"/>
      <c r="V340" s="270"/>
      <c r="W340" s="270"/>
      <c r="X340" s="270"/>
      <c r="Y340" s="270"/>
      <c r="Z340" s="270"/>
      <c r="AA340" s="324"/>
      <c r="AB340" s="270"/>
      <c r="AC340" s="270"/>
      <c r="AD340" s="270"/>
      <c r="AE340" s="270"/>
      <c r="AF340" s="270"/>
      <c r="AG340" s="270"/>
      <c r="AJ340" s="385" t="s">
        <v>85</v>
      </c>
    </row>
    <row r="341" spans="1:36" ht="98.25" customHeight="1" x14ac:dyDescent="0.25">
      <c r="A341" s="903"/>
      <c r="B341" s="905"/>
      <c r="C341" s="470" t="s">
        <v>1157</v>
      </c>
      <c r="D341" s="517" t="s">
        <v>898</v>
      </c>
      <c r="E341" s="519">
        <v>1</v>
      </c>
      <c r="F341" s="329" t="s">
        <v>453</v>
      </c>
      <c r="G341" s="329" t="s">
        <v>453</v>
      </c>
      <c r="H341" s="330">
        <v>1</v>
      </c>
      <c r="I341" s="329" t="s">
        <v>453</v>
      </c>
      <c r="J341" s="329" t="s">
        <v>453</v>
      </c>
      <c r="K341" s="330">
        <v>1</v>
      </c>
      <c r="L341" s="329" t="s">
        <v>453</v>
      </c>
      <c r="M341" s="329" t="s">
        <v>453</v>
      </c>
      <c r="N341" s="330">
        <v>1</v>
      </c>
      <c r="O341" s="329" t="s">
        <v>453</v>
      </c>
      <c r="P341" s="329" t="s">
        <v>453</v>
      </c>
      <c r="Q341" s="330">
        <v>1</v>
      </c>
      <c r="R341" s="234" t="s">
        <v>930</v>
      </c>
      <c r="S341" s="381" t="s">
        <v>931</v>
      </c>
      <c r="T341" s="542"/>
      <c r="U341" s="382"/>
      <c r="V341" s="269"/>
      <c r="W341" s="269"/>
      <c r="X341" s="324"/>
      <c r="Y341" s="269"/>
      <c r="Z341" s="269"/>
      <c r="AA341" s="324"/>
      <c r="AB341" s="269"/>
      <c r="AC341" s="269"/>
      <c r="AD341" s="324"/>
      <c r="AE341" s="269"/>
      <c r="AF341" s="269"/>
      <c r="AG341" s="324"/>
      <c r="AJ341" s="385" t="s">
        <v>85</v>
      </c>
    </row>
    <row r="342" spans="1:36" ht="66.75" customHeight="1" x14ac:dyDescent="0.25">
      <c r="A342" s="927"/>
      <c r="B342" s="545"/>
      <c r="C342" s="470" t="s">
        <v>1158</v>
      </c>
      <c r="D342" s="520" t="s">
        <v>481</v>
      </c>
      <c r="E342" s="519">
        <v>1</v>
      </c>
      <c r="F342" s="417">
        <v>1</v>
      </c>
      <c r="G342" s="417">
        <v>1</v>
      </c>
      <c r="H342" s="417">
        <v>1</v>
      </c>
      <c r="I342" s="417">
        <v>1</v>
      </c>
      <c r="J342" s="417">
        <v>1</v>
      </c>
      <c r="K342" s="417">
        <v>1</v>
      </c>
      <c r="L342" s="417">
        <v>1</v>
      </c>
      <c r="M342" s="417">
        <v>1</v>
      </c>
      <c r="N342" s="417">
        <v>1</v>
      </c>
      <c r="O342" s="417">
        <v>1</v>
      </c>
      <c r="P342" s="417">
        <v>1</v>
      </c>
      <c r="Q342" s="394">
        <v>1</v>
      </c>
      <c r="R342" s="234" t="s">
        <v>932</v>
      </c>
      <c r="S342" s="381" t="s">
        <v>933</v>
      </c>
      <c r="T342" s="542"/>
      <c r="U342" s="382"/>
      <c r="V342" s="324"/>
      <c r="W342" s="324"/>
      <c r="X342" s="324"/>
      <c r="Y342" s="324"/>
      <c r="Z342" s="324"/>
      <c r="AA342" s="324"/>
      <c r="AB342" s="324"/>
      <c r="AC342" s="324"/>
      <c r="AD342" s="324"/>
      <c r="AE342" s="324"/>
      <c r="AF342" s="324"/>
      <c r="AG342" s="324"/>
      <c r="AJ342" s="385" t="s">
        <v>85</v>
      </c>
    </row>
    <row r="343" spans="1:36" ht="69" customHeight="1" x14ac:dyDescent="0.25">
      <c r="A343" s="928" t="s">
        <v>899</v>
      </c>
      <c r="B343" s="929" t="s">
        <v>900</v>
      </c>
      <c r="C343" s="476" t="s">
        <v>1387</v>
      </c>
      <c r="D343" s="517" t="s">
        <v>481</v>
      </c>
      <c r="E343" s="519">
        <v>1</v>
      </c>
      <c r="F343" s="394">
        <v>1</v>
      </c>
      <c r="G343" s="394">
        <v>1</v>
      </c>
      <c r="H343" s="394">
        <v>1</v>
      </c>
      <c r="I343" s="394">
        <v>1</v>
      </c>
      <c r="J343" s="394">
        <v>1</v>
      </c>
      <c r="K343" s="394">
        <v>1</v>
      </c>
      <c r="L343" s="394">
        <v>1</v>
      </c>
      <c r="M343" s="394">
        <v>1</v>
      </c>
      <c r="N343" s="394">
        <v>1</v>
      </c>
      <c r="O343" s="394">
        <v>1</v>
      </c>
      <c r="P343" s="394">
        <v>1</v>
      </c>
      <c r="Q343" s="394">
        <v>1</v>
      </c>
      <c r="R343" s="244" t="s">
        <v>934</v>
      </c>
      <c r="S343" s="381" t="s">
        <v>935</v>
      </c>
      <c r="T343" s="542"/>
      <c r="U343" s="397">
        <v>1356951</v>
      </c>
      <c r="V343" s="324"/>
      <c r="W343" s="324"/>
      <c r="X343" s="324"/>
      <c r="Y343" s="324"/>
      <c r="Z343" s="324"/>
      <c r="AA343" s="324"/>
      <c r="AB343" s="324"/>
      <c r="AC343" s="324"/>
      <c r="AD343" s="324"/>
      <c r="AE343" s="324"/>
      <c r="AF343" s="324"/>
      <c r="AG343" s="324"/>
      <c r="AJ343" s="385" t="s">
        <v>84</v>
      </c>
    </row>
    <row r="344" spans="1:36" ht="36.75" customHeight="1" x14ac:dyDescent="0.25">
      <c r="A344" s="928"/>
      <c r="B344" s="929"/>
      <c r="C344" s="548" t="s">
        <v>1388</v>
      </c>
      <c r="D344" s="930" t="s">
        <v>486</v>
      </c>
      <c r="E344" s="931">
        <v>0.88</v>
      </c>
      <c r="F344" s="731" t="s">
        <v>453</v>
      </c>
      <c r="G344" s="731" t="s">
        <v>453</v>
      </c>
      <c r="H344" s="932" t="s">
        <v>907</v>
      </c>
      <c r="I344" s="731" t="s">
        <v>453</v>
      </c>
      <c r="J344" s="731" t="s">
        <v>453</v>
      </c>
      <c r="K344" s="731" t="s">
        <v>453</v>
      </c>
      <c r="L344" s="731" t="s">
        <v>453</v>
      </c>
      <c r="M344" s="731" t="s">
        <v>453</v>
      </c>
      <c r="N344" s="932" t="s">
        <v>907</v>
      </c>
      <c r="O344" s="731" t="s">
        <v>453</v>
      </c>
      <c r="P344" s="731" t="s">
        <v>453</v>
      </c>
      <c r="Q344" s="731" t="s">
        <v>453</v>
      </c>
      <c r="R344" s="244" t="s">
        <v>936</v>
      </c>
      <c r="S344" s="381" t="s">
        <v>937</v>
      </c>
      <c r="T344" s="542"/>
      <c r="U344" s="382"/>
      <c r="V344" s="269"/>
      <c r="W344" s="269"/>
      <c r="X344" s="324"/>
      <c r="Y344" s="269"/>
      <c r="Z344" s="269"/>
      <c r="AA344" s="269"/>
      <c r="AB344" s="269"/>
      <c r="AC344" s="269"/>
      <c r="AD344" s="324"/>
      <c r="AE344" s="269"/>
      <c r="AF344" s="269"/>
      <c r="AG344" s="269"/>
      <c r="AJ344" s="385" t="s">
        <v>84</v>
      </c>
    </row>
    <row r="345" spans="1:36" ht="35.25" customHeight="1" x14ac:dyDescent="0.25">
      <c r="A345" s="928"/>
      <c r="B345" s="929"/>
      <c r="C345" s="548"/>
      <c r="D345" s="930"/>
      <c r="E345" s="931"/>
      <c r="F345" s="731"/>
      <c r="G345" s="731"/>
      <c r="H345" s="932"/>
      <c r="I345" s="731"/>
      <c r="J345" s="731"/>
      <c r="K345" s="731"/>
      <c r="L345" s="731"/>
      <c r="M345" s="731"/>
      <c r="N345" s="932"/>
      <c r="O345" s="731"/>
      <c r="P345" s="731"/>
      <c r="Q345" s="731"/>
      <c r="R345" s="244" t="s">
        <v>938</v>
      </c>
      <c r="S345" s="381" t="s">
        <v>939</v>
      </c>
      <c r="T345" s="542"/>
      <c r="U345" s="382"/>
      <c r="V345" s="269"/>
      <c r="W345" s="269"/>
      <c r="X345" s="331"/>
      <c r="Y345" s="271"/>
      <c r="Z345" s="269"/>
      <c r="AA345" s="269"/>
      <c r="AB345" s="269"/>
      <c r="AC345" s="269"/>
      <c r="AD345" s="331"/>
      <c r="AE345" s="271"/>
      <c r="AF345" s="269"/>
      <c r="AG345" s="269"/>
      <c r="AJ345" s="385"/>
    </row>
    <row r="346" spans="1:36" ht="53.25" customHeight="1" x14ac:dyDescent="0.25">
      <c r="A346" s="928"/>
      <c r="B346" s="544" t="s">
        <v>901</v>
      </c>
      <c r="C346" s="521" t="s">
        <v>1422</v>
      </c>
      <c r="D346" s="517" t="s">
        <v>481</v>
      </c>
      <c r="E346" s="522">
        <v>1</v>
      </c>
      <c r="F346" s="383" t="s">
        <v>453</v>
      </c>
      <c r="G346" s="383" t="s">
        <v>453</v>
      </c>
      <c r="H346" s="383" t="s">
        <v>453</v>
      </c>
      <c r="I346" s="383" t="s">
        <v>453</v>
      </c>
      <c r="J346" s="383" t="s">
        <v>453</v>
      </c>
      <c r="K346" s="383" t="s">
        <v>453</v>
      </c>
      <c r="L346" s="383" t="s">
        <v>453</v>
      </c>
      <c r="M346" s="383" t="s">
        <v>453</v>
      </c>
      <c r="N346" s="383" t="s">
        <v>453</v>
      </c>
      <c r="O346" s="383" t="s">
        <v>453</v>
      </c>
      <c r="P346" s="383" t="s">
        <v>453</v>
      </c>
      <c r="Q346" s="395">
        <v>1</v>
      </c>
      <c r="R346" s="244" t="s">
        <v>940</v>
      </c>
      <c r="S346" s="381" t="s">
        <v>941</v>
      </c>
      <c r="T346" s="542"/>
      <c r="U346" s="382"/>
      <c r="V346" s="269"/>
      <c r="W346" s="269"/>
      <c r="X346" s="269"/>
      <c r="Y346" s="269"/>
      <c r="Z346" s="269"/>
      <c r="AA346" s="269"/>
      <c r="AB346" s="269"/>
      <c r="AC346" s="269"/>
      <c r="AD346" s="325"/>
      <c r="AE346" s="269"/>
      <c r="AF346" s="269"/>
      <c r="AG346" s="324"/>
      <c r="AJ346" s="385" t="s">
        <v>85</v>
      </c>
    </row>
    <row r="347" spans="1:36" ht="60" x14ac:dyDescent="0.25">
      <c r="A347" s="928"/>
      <c r="B347" s="545"/>
      <c r="C347" s="521" t="s">
        <v>1423</v>
      </c>
      <c r="D347" s="517" t="s">
        <v>481</v>
      </c>
      <c r="E347" s="522">
        <v>1</v>
      </c>
      <c r="F347" s="415" t="s">
        <v>453</v>
      </c>
      <c r="G347" s="415" t="s">
        <v>453</v>
      </c>
      <c r="H347" s="415" t="s">
        <v>453</v>
      </c>
      <c r="I347" s="415" t="s">
        <v>453</v>
      </c>
      <c r="J347" s="395">
        <v>1</v>
      </c>
      <c r="K347" s="415" t="s">
        <v>453</v>
      </c>
      <c r="L347" s="415" t="s">
        <v>453</v>
      </c>
      <c r="M347" s="415" t="s">
        <v>453</v>
      </c>
      <c r="N347" s="415" t="s">
        <v>453</v>
      </c>
      <c r="O347" s="415" t="s">
        <v>453</v>
      </c>
      <c r="P347" s="415" t="s">
        <v>453</v>
      </c>
      <c r="Q347" s="415" t="s">
        <v>453</v>
      </c>
      <c r="R347" s="244" t="s">
        <v>942</v>
      </c>
      <c r="S347" s="381" t="s">
        <v>943</v>
      </c>
      <c r="T347" s="542"/>
      <c r="U347" s="382"/>
      <c r="V347" s="269"/>
      <c r="W347" s="269"/>
      <c r="X347" s="269"/>
      <c r="Y347" s="269"/>
      <c r="Z347" s="324"/>
      <c r="AA347" s="269"/>
      <c r="AB347" s="269"/>
      <c r="AC347" s="269"/>
      <c r="AD347" s="269"/>
      <c r="AE347" s="269"/>
      <c r="AF347" s="269"/>
      <c r="AG347" s="269"/>
      <c r="AJ347" s="385" t="s">
        <v>85</v>
      </c>
    </row>
    <row r="348" spans="1:36" ht="45" x14ac:dyDescent="0.25">
      <c r="A348" s="928"/>
      <c r="B348" s="929" t="s">
        <v>902</v>
      </c>
      <c r="C348" s="470" t="s">
        <v>1424</v>
      </c>
      <c r="D348" s="517" t="s">
        <v>486</v>
      </c>
      <c r="E348" s="519">
        <v>1</v>
      </c>
      <c r="F348" s="396">
        <v>1</v>
      </c>
      <c r="G348" s="396">
        <v>1</v>
      </c>
      <c r="H348" s="396">
        <v>1</v>
      </c>
      <c r="I348" s="396">
        <v>1</v>
      </c>
      <c r="J348" s="396">
        <v>1</v>
      </c>
      <c r="K348" s="396">
        <v>1</v>
      </c>
      <c r="L348" s="396">
        <v>1</v>
      </c>
      <c r="M348" s="396">
        <v>1</v>
      </c>
      <c r="N348" s="396">
        <v>1</v>
      </c>
      <c r="O348" s="396">
        <v>1</v>
      </c>
      <c r="P348" s="396">
        <v>1</v>
      </c>
      <c r="Q348" s="396">
        <v>1</v>
      </c>
      <c r="R348" s="244" t="s">
        <v>944</v>
      </c>
      <c r="S348" s="381" t="s">
        <v>945</v>
      </c>
      <c r="T348" s="542"/>
      <c r="U348" s="382"/>
      <c r="V348" s="324"/>
      <c r="W348" s="324"/>
      <c r="X348" s="324"/>
      <c r="Y348" s="324"/>
      <c r="Z348" s="324"/>
      <c r="AA348" s="324"/>
      <c r="AB348" s="324"/>
      <c r="AC348" s="324"/>
      <c r="AD348" s="324"/>
      <c r="AE348" s="324"/>
      <c r="AF348" s="324"/>
      <c r="AG348" s="324"/>
      <c r="AJ348" s="385" t="s">
        <v>85</v>
      </c>
    </row>
    <row r="349" spans="1:36" ht="45" x14ac:dyDescent="0.25">
      <c r="A349" s="928"/>
      <c r="B349" s="929"/>
      <c r="C349" s="470" t="s">
        <v>1425</v>
      </c>
      <c r="D349" s="517" t="s">
        <v>486</v>
      </c>
      <c r="E349" s="522">
        <v>53</v>
      </c>
      <c r="F349" s="395">
        <v>5</v>
      </c>
      <c r="G349" s="395">
        <v>4</v>
      </c>
      <c r="H349" s="395">
        <v>4</v>
      </c>
      <c r="I349" s="395">
        <v>5</v>
      </c>
      <c r="J349" s="395">
        <v>4</v>
      </c>
      <c r="K349" s="395">
        <v>4</v>
      </c>
      <c r="L349" s="395">
        <v>5</v>
      </c>
      <c r="M349" s="395">
        <v>4</v>
      </c>
      <c r="N349" s="395">
        <v>4</v>
      </c>
      <c r="O349" s="395">
        <v>5</v>
      </c>
      <c r="P349" s="395">
        <v>4</v>
      </c>
      <c r="Q349" s="395">
        <v>5</v>
      </c>
      <c r="R349" s="244" t="s">
        <v>946</v>
      </c>
      <c r="S349" s="381" t="s">
        <v>947</v>
      </c>
      <c r="T349" s="542"/>
      <c r="U349" s="382"/>
      <c r="V349" s="332"/>
      <c r="W349" s="332"/>
      <c r="X349" s="332"/>
      <c r="Y349" s="332"/>
      <c r="Z349" s="332"/>
      <c r="AA349" s="332"/>
      <c r="AB349" s="332"/>
      <c r="AC349" s="332"/>
      <c r="AD349" s="332"/>
      <c r="AE349" s="332"/>
      <c r="AF349" s="332"/>
      <c r="AG349" s="332"/>
      <c r="AJ349" s="385" t="s">
        <v>85</v>
      </c>
    </row>
    <row r="350" spans="1:36" ht="88.5" customHeight="1" x14ac:dyDescent="0.25">
      <c r="A350" s="924" t="s">
        <v>903</v>
      </c>
      <c r="B350" s="544" t="s">
        <v>904</v>
      </c>
      <c r="C350" s="476" t="s">
        <v>1426</v>
      </c>
      <c r="D350" s="471" t="s">
        <v>481</v>
      </c>
      <c r="E350" s="479">
        <v>1</v>
      </c>
      <c r="F350" s="382" t="s">
        <v>453</v>
      </c>
      <c r="G350" s="382" t="s">
        <v>453</v>
      </c>
      <c r="H350" s="382" t="s">
        <v>453</v>
      </c>
      <c r="I350" s="382" t="s">
        <v>453</v>
      </c>
      <c r="J350" s="382" t="s">
        <v>453</v>
      </c>
      <c r="K350" s="382" t="s">
        <v>453</v>
      </c>
      <c r="L350" s="382" t="s">
        <v>453</v>
      </c>
      <c r="M350" s="382" t="s">
        <v>453</v>
      </c>
      <c r="N350" s="382" t="s">
        <v>453</v>
      </c>
      <c r="O350" s="382" t="s">
        <v>453</v>
      </c>
      <c r="P350" s="382" t="s">
        <v>453</v>
      </c>
      <c r="Q350" s="352">
        <v>1</v>
      </c>
      <c r="R350" s="234" t="s">
        <v>948</v>
      </c>
      <c r="S350" s="404" t="s">
        <v>949</v>
      </c>
      <c r="T350" s="542"/>
      <c r="U350" s="382"/>
      <c r="V350" s="279"/>
      <c r="W350" s="279"/>
      <c r="X350" s="279"/>
      <c r="Y350" s="279"/>
      <c r="Z350" s="279"/>
      <c r="AA350" s="279"/>
      <c r="AB350" s="279"/>
      <c r="AC350" s="279"/>
      <c r="AD350" s="279"/>
      <c r="AE350" s="279"/>
      <c r="AF350" s="279"/>
      <c r="AG350" s="332"/>
      <c r="AJ350" s="385" t="s">
        <v>85</v>
      </c>
    </row>
    <row r="351" spans="1:36" ht="45" x14ac:dyDescent="0.25">
      <c r="A351" s="925"/>
      <c r="B351" s="905"/>
      <c r="C351" s="741" t="s">
        <v>1427</v>
      </c>
      <c r="D351" s="918" t="s">
        <v>481</v>
      </c>
      <c r="E351" s="921">
        <v>2</v>
      </c>
      <c r="F351" s="698" t="s">
        <v>453</v>
      </c>
      <c r="G351" s="722">
        <v>1</v>
      </c>
      <c r="H351" s="698" t="s">
        <v>453</v>
      </c>
      <c r="I351" s="722">
        <v>1</v>
      </c>
      <c r="J351" s="698" t="s">
        <v>453</v>
      </c>
      <c r="K351" s="698" t="s">
        <v>453</v>
      </c>
      <c r="L351" s="698" t="s">
        <v>453</v>
      </c>
      <c r="M351" s="698" t="s">
        <v>453</v>
      </c>
      <c r="N351" s="698" t="s">
        <v>453</v>
      </c>
      <c r="O351" s="698" t="s">
        <v>453</v>
      </c>
      <c r="P351" s="698" t="s">
        <v>453</v>
      </c>
      <c r="Q351" s="698" t="s">
        <v>453</v>
      </c>
      <c r="R351" s="244" t="s">
        <v>950</v>
      </c>
      <c r="S351" s="404" t="s">
        <v>951</v>
      </c>
      <c r="T351" s="542"/>
      <c r="U351" s="382"/>
      <c r="V351" s="283"/>
      <c r="W351" s="279"/>
      <c r="X351" s="279"/>
      <c r="Y351" s="279"/>
      <c r="Z351" s="282"/>
      <c r="AA351" s="392"/>
      <c r="AB351" s="279"/>
      <c r="AC351" s="329"/>
      <c r="AD351" s="279"/>
      <c r="AE351" s="279"/>
      <c r="AF351" s="279"/>
      <c r="AG351" s="279"/>
      <c r="AJ351" s="385" t="s">
        <v>84</v>
      </c>
    </row>
    <row r="352" spans="1:36" ht="45" x14ac:dyDescent="0.25">
      <c r="A352" s="925"/>
      <c r="B352" s="905"/>
      <c r="C352" s="742"/>
      <c r="D352" s="919"/>
      <c r="E352" s="922"/>
      <c r="F352" s="699"/>
      <c r="G352" s="723"/>
      <c r="H352" s="699"/>
      <c r="I352" s="723"/>
      <c r="J352" s="699"/>
      <c r="K352" s="699"/>
      <c r="L352" s="699"/>
      <c r="M352" s="699"/>
      <c r="N352" s="699"/>
      <c r="O352" s="699"/>
      <c r="P352" s="699"/>
      <c r="Q352" s="699"/>
      <c r="R352" s="244" t="s">
        <v>952</v>
      </c>
      <c r="S352" s="404" t="s">
        <v>951</v>
      </c>
      <c r="T352" s="542"/>
      <c r="U352" s="382"/>
      <c r="V352" s="283"/>
      <c r="W352" s="279"/>
      <c r="X352" s="279"/>
      <c r="Y352" s="279"/>
      <c r="Z352" s="282"/>
      <c r="AA352" s="392"/>
      <c r="AB352" s="279"/>
      <c r="AC352" s="329"/>
      <c r="AD352" s="279"/>
      <c r="AE352" s="279"/>
      <c r="AF352" s="279"/>
      <c r="AG352" s="279"/>
      <c r="AJ352" s="385" t="s">
        <v>85</v>
      </c>
    </row>
    <row r="353" spans="1:36" ht="45" x14ac:dyDescent="0.25">
      <c r="A353" s="925"/>
      <c r="B353" s="905"/>
      <c r="C353" s="742"/>
      <c r="D353" s="919"/>
      <c r="E353" s="922"/>
      <c r="F353" s="699"/>
      <c r="G353" s="723"/>
      <c r="H353" s="699"/>
      <c r="I353" s="723"/>
      <c r="J353" s="699"/>
      <c r="K353" s="699"/>
      <c r="L353" s="699"/>
      <c r="M353" s="699"/>
      <c r="N353" s="699"/>
      <c r="O353" s="699"/>
      <c r="P353" s="699"/>
      <c r="Q353" s="699"/>
      <c r="R353" s="244" t="s">
        <v>953</v>
      </c>
      <c r="S353" s="404" t="s">
        <v>1284</v>
      </c>
      <c r="T353" s="542"/>
      <c r="U353" s="382"/>
      <c r="V353" s="283"/>
      <c r="W353" s="279"/>
      <c r="X353" s="279"/>
      <c r="Y353" s="279"/>
      <c r="Z353" s="282"/>
      <c r="AA353" s="392"/>
      <c r="AB353" s="279"/>
      <c r="AC353" s="329"/>
      <c r="AD353" s="279"/>
      <c r="AE353" s="279"/>
      <c r="AF353" s="279"/>
      <c r="AG353" s="279"/>
      <c r="AJ353" s="385" t="s">
        <v>85</v>
      </c>
    </row>
    <row r="354" spans="1:36" ht="45" x14ac:dyDescent="0.25">
      <c r="A354" s="940"/>
      <c r="B354" s="545"/>
      <c r="C354" s="857"/>
      <c r="D354" s="920"/>
      <c r="E354" s="923"/>
      <c r="F354" s="700"/>
      <c r="G354" s="900"/>
      <c r="H354" s="700"/>
      <c r="I354" s="900"/>
      <c r="J354" s="700"/>
      <c r="K354" s="700"/>
      <c r="L354" s="700"/>
      <c r="M354" s="700"/>
      <c r="N354" s="700"/>
      <c r="O354" s="700"/>
      <c r="P354" s="700"/>
      <c r="Q354" s="700"/>
      <c r="R354" s="244" t="s">
        <v>954</v>
      </c>
      <c r="S354" s="404" t="s">
        <v>1284</v>
      </c>
      <c r="T354" s="542"/>
      <c r="U354" s="382"/>
      <c r="V354" s="283"/>
      <c r="W354" s="279"/>
      <c r="X354" s="279"/>
      <c r="Y354" s="279"/>
      <c r="Z354" s="282"/>
      <c r="AA354" s="392"/>
      <c r="AB354" s="279"/>
      <c r="AC354" s="329"/>
      <c r="AD354" s="279"/>
      <c r="AE354" s="279"/>
      <c r="AF354" s="279"/>
      <c r="AG354" s="279"/>
      <c r="AJ354" s="385" t="s">
        <v>85</v>
      </c>
    </row>
    <row r="355" spans="1:36" ht="35.1" customHeight="1" x14ac:dyDescent="0.25">
      <c r="A355" s="924" t="s">
        <v>905</v>
      </c>
      <c r="B355" s="544" t="s">
        <v>906</v>
      </c>
      <c r="C355" s="741" t="s">
        <v>1428</v>
      </c>
      <c r="D355" s="854" t="s">
        <v>481</v>
      </c>
      <c r="E355" s="851">
        <v>1</v>
      </c>
      <c r="F355" s="698" t="s">
        <v>453</v>
      </c>
      <c r="G355" s="698" t="s">
        <v>453</v>
      </c>
      <c r="H355" s="698" t="s">
        <v>453</v>
      </c>
      <c r="I355" s="698" t="s">
        <v>453</v>
      </c>
      <c r="J355" s="698" t="s">
        <v>453</v>
      </c>
      <c r="K355" s="580">
        <v>1</v>
      </c>
      <c r="L355" s="698" t="s">
        <v>453</v>
      </c>
      <c r="M355" s="698" t="s">
        <v>453</v>
      </c>
      <c r="N355" s="698" t="s">
        <v>453</v>
      </c>
      <c r="O355" s="698" t="s">
        <v>453</v>
      </c>
      <c r="P355" s="698" t="s">
        <v>453</v>
      </c>
      <c r="Q355" s="580">
        <v>1</v>
      </c>
      <c r="R355" s="234" t="s">
        <v>955</v>
      </c>
      <c r="S355" s="404" t="s">
        <v>956</v>
      </c>
      <c r="T355" s="542"/>
      <c r="U355" s="382"/>
      <c r="V355" s="5"/>
      <c r="W355" s="5"/>
      <c r="X355" s="283"/>
      <c r="Y355" s="5"/>
      <c r="Z355" s="5"/>
      <c r="AA355" s="283"/>
      <c r="AB355" s="5"/>
      <c r="AC355" s="5"/>
      <c r="AD355" s="283"/>
      <c r="AE355" s="5"/>
      <c r="AF355" s="5"/>
      <c r="AG355" s="283"/>
      <c r="AJ355" s="385" t="s">
        <v>85</v>
      </c>
    </row>
    <row r="356" spans="1:36" ht="35.1" customHeight="1" x14ac:dyDescent="0.25">
      <c r="A356" s="925"/>
      <c r="B356" s="905"/>
      <c r="C356" s="742"/>
      <c r="D356" s="855"/>
      <c r="E356" s="852"/>
      <c r="F356" s="699"/>
      <c r="G356" s="699"/>
      <c r="H356" s="699"/>
      <c r="I356" s="699"/>
      <c r="J356" s="699"/>
      <c r="K356" s="581"/>
      <c r="L356" s="699"/>
      <c r="M356" s="699"/>
      <c r="N356" s="699"/>
      <c r="O356" s="699"/>
      <c r="P356" s="699"/>
      <c r="Q356" s="581"/>
      <c r="R356" s="234" t="s">
        <v>1430</v>
      </c>
      <c r="S356" s="724" t="s">
        <v>957</v>
      </c>
      <c r="T356" s="542"/>
      <c r="U356" s="382"/>
      <c r="V356" s="5"/>
      <c r="W356" s="5"/>
      <c r="X356" s="283"/>
      <c r="Y356" s="5"/>
      <c r="Z356" s="5"/>
      <c r="AA356" s="5"/>
      <c r="AB356" s="5"/>
      <c r="AC356" s="5"/>
      <c r="AD356" s="5"/>
      <c r="AE356" s="5"/>
      <c r="AF356" s="5"/>
      <c r="AG356" s="283"/>
      <c r="AJ356" s="385" t="s">
        <v>85</v>
      </c>
    </row>
    <row r="357" spans="1:36" ht="35.1" customHeight="1" thickBot="1" x14ac:dyDescent="0.3">
      <c r="A357" s="925"/>
      <c r="B357" s="905"/>
      <c r="C357" s="742"/>
      <c r="D357" s="855"/>
      <c r="E357" s="852"/>
      <c r="F357" s="699"/>
      <c r="G357" s="699"/>
      <c r="H357" s="699"/>
      <c r="I357" s="699"/>
      <c r="J357" s="699"/>
      <c r="K357" s="581"/>
      <c r="L357" s="699"/>
      <c r="M357" s="699"/>
      <c r="N357" s="699"/>
      <c r="O357" s="699"/>
      <c r="P357" s="699"/>
      <c r="Q357" s="581"/>
      <c r="R357" s="234" t="s">
        <v>1062</v>
      </c>
      <c r="S357" s="725"/>
      <c r="T357" s="543"/>
      <c r="U357" s="382"/>
      <c r="V357" s="5"/>
      <c r="W357" s="5"/>
      <c r="X357" s="283"/>
      <c r="Y357" s="5"/>
      <c r="Z357" s="5"/>
      <c r="AA357" s="283"/>
      <c r="AB357" s="5"/>
      <c r="AC357" s="5"/>
      <c r="AD357" s="283"/>
      <c r="AE357" s="5"/>
      <c r="AF357" s="5"/>
      <c r="AG357" s="283"/>
      <c r="AJ357" s="385" t="s">
        <v>85</v>
      </c>
    </row>
    <row r="358" spans="1:36" ht="24.75" customHeight="1" x14ac:dyDescent="0.25">
      <c r="A358" s="546" t="s">
        <v>1078</v>
      </c>
      <c r="B358" s="546"/>
      <c r="C358" s="546"/>
      <c r="D358" s="546"/>
      <c r="E358" s="546"/>
      <c r="F358" s="546"/>
      <c r="G358" s="546"/>
      <c r="H358" s="546"/>
      <c r="I358" s="546"/>
      <c r="J358" s="546"/>
      <c r="K358" s="546"/>
      <c r="L358" s="546"/>
      <c r="M358" s="546"/>
      <c r="N358" s="546"/>
      <c r="O358" s="546"/>
      <c r="P358" s="546"/>
      <c r="Q358" s="546"/>
      <c r="R358" s="546"/>
      <c r="S358" s="546"/>
      <c r="T358" s="546"/>
      <c r="U358" s="546"/>
      <c r="V358" s="546"/>
      <c r="W358" s="546"/>
      <c r="X358" s="546"/>
      <c r="Y358" s="546"/>
      <c r="Z358" s="546"/>
      <c r="AA358" s="546"/>
      <c r="AB358" s="546"/>
      <c r="AC358" s="546"/>
      <c r="AD358" s="546"/>
      <c r="AE358" s="546"/>
      <c r="AF358" s="546"/>
      <c r="AG358" s="546"/>
      <c r="AH358" s="546"/>
      <c r="AI358" s="546"/>
      <c r="AJ358" s="546"/>
    </row>
    <row r="359" spans="1:36" ht="24" customHeight="1" x14ac:dyDescent="0.25">
      <c r="A359" s="546" t="s">
        <v>1076</v>
      </c>
      <c r="B359" s="546"/>
      <c r="C359" s="546"/>
      <c r="D359" s="546"/>
      <c r="E359" s="546"/>
      <c r="F359" s="546"/>
      <c r="G359" s="546"/>
      <c r="H359" s="546"/>
      <c r="I359" s="546"/>
      <c r="J359" s="546"/>
      <c r="K359" s="546"/>
      <c r="L359" s="546"/>
      <c r="M359" s="546"/>
      <c r="N359" s="546"/>
      <c r="O359" s="546"/>
      <c r="P359" s="546"/>
      <c r="Q359" s="546"/>
      <c r="R359" s="546"/>
      <c r="S359" s="546"/>
      <c r="T359" s="546"/>
      <c r="U359" s="546"/>
      <c r="V359" s="546"/>
      <c r="W359" s="546"/>
      <c r="X359" s="546"/>
      <c r="Y359" s="546"/>
      <c r="Z359" s="546"/>
      <c r="AA359" s="546"/>
      <c r="AB359" s="546"/>
      <c r="AC359" s="546"/>
      <c r="AD359" s="546"/>
      <c r="AE359" s="546"/>
      <c r="AF359" s="546"/>
      <c r="AG359" s="546"/>
      <c r="AH359" s="546"/>
      <c r="AI359" s="546"/>
      <c r="AJ359" s="546"/>
    </row>
    <row r="360" spans="1:36" ht="22.5" customHeight="1" x14ac:dyDescent="0.25">
      <c r="A360" s="546" t="s">
        <v>1077</v>
      </c>
      <c r="B360" s="546"/>
      <c r="C360" s="546"/>
      <c r="D360" s="546"/>
      <c r="E360" s="546"/>
      <c r="F360" s="546"/>
      <c r="G360" s="546"/>
      <c r="H360" s="546"/>
      <c r="I360" s="546"/>
      <c r="J360" s="546"/>
      <c r="K360" s="546"/>
      <c r="L360" s="546"/>
      <c r="M360" s="546"/>
      <c r="N360" s="546"/>
      <c r="O360" s="546"/>
      <c r="P360" s="546"/>
      <c r="Q360" s="546"/>
      <c r="R360" s="546"/>
      <c r="S360" s="546"/>
      <c r="T360" s="546"/>
      <c r="U360" s="546"/>
      <c r="V360" s="546"/>
      <c r="W360" s="546"/>
      <c r="X360" s="546"/>
      <c r="Y360" s="546"/>
      <c r="Z360" s="546"/>
      <c r="AA360" s="546"/>
      <c r="AB360" s="546"/>
      <c r="AC360" s="546"/>
      <c r="AD360" s="546"/>
      <c r="AE360" s="546"/>
      <c r="AF360" s="546"/>
      <c r="AG360" s="546"/>
      <c r="AH360" s="546"/>
      <c r="AI360" s="546"/>
      <c r="AJ360" s="546"/>
    </row>
    <row r="361" spans="1:36" ht="45" customHeight="1" x14ac:dyDescent="0.25">
      <c r="A361" s="618" t="s">
        <v>960</v>
      </c>
      <c r="B361" s="618" t="s">
        <v>961</v>
      </c>
      <c r="C361" s="1008" t="s">
        <v>1389</v>
      </c>
      <c r="D361" s="616" t="s">
        <v>1390</v>
      </c>
      <c r="E361" s="992">
        <v>4</v>
      </c>
      <c r="F361" s="716" t="s">
        <v>453</v>
      </c>
      <c r="G361" s="811">
        <v>1</v>
      </c>
      <c r="H361" s="716" t="s">
        <v>453</v>
      </c>
      <c r="I361" s="716" t="s">
        <v>453</v>
      </c>
      <c r="J361" s="811">
        <v>1</v>
      </c>
      <c r="K361" s="716" t="s">
        <v>453</v>
      </c>
      <c r="L361" s="716" t="s">
        <v>453</v>
      </c>
      <c r="M361" s="811">
        <v>1</v>
      </c>
      <c r="N361" s="716" t="s">
        <v>453</v>
      </c>
      <c r="O361" s="716" t="s">
        <v>453</v>
      </c>
      <c r="P361" s="811">
        <v>1</v>
      </c>
      <c r="Q361" s="716" t="s">
        <v>453</v>
      </c>
      <c r="R361" s="4" t="s">
        <v>965</v>
      </c>
      <c r="S361" s="381" t="s">
        <v>966</v>
      </c>
      <c r="T361" s="541" t="s">
        <v>986</v>
      </c>
      <c r="U361" s="382"/>
      <c r="V361" s="242"/>
      <c r="W361" s="255"/>
      <c r="X361" s="255"/>
      <c r="Y361" s="255"/>
      <c r="Z361" s="255"/>
      <c r="AA361" s="255"/>
      <c r="AB361" s="255"/>
      <c r="AC361" s="255"/>
      <c r="AD361" s="255"/>
      <c r="AE361" s="255"/>
      <c r="AF361" s="255"/>
      <c r="AG361" s="255"/>
      <c r="AJ361" s="385" t="s">
        <v>85</v>
      </c>
    </row>
    <row r="362" spans="1:36" ht="43.5" customHeight="1" x14ac:dyDescent="0.25">
      <c r="A362" s="949"/>
      <c r="B362" s="949"/>
      <c r="C362" s="1009"/>
      <c r="D362" s="944"/>
      <c r="E362" s="993"/>
      <c r="F362" s="717"/>
      <c r="G362" s="812"/>
      <c r="H362" s="717"/>
      <c r="I362" s="717"/>
      <c r="J362" s="812"/>
      <c r="K362" s="717"/>
      <c r="L362" s="717"/>
      <c r="M362" s="812"/>
      <c r="N362" s="717"/>
      <c r="O362" s="717"/>
      <c r="P362" s="812"/>
      <c r="Q362" s="717"/>
      <c r="R362" s="4" t="s">
        <v>1091</v>
      </c>
      <c r="S362" s="381" t="s">
        <v>967</v>
      </c>
      <c r="T362" s="542"/>
      <c r="U362" s="382"/>
      <c r="V362" s="255"/>
      <c r="W362" s="255"/>
      <c r="X362" s="255"/>
      <c r="Y362" s="255"/>
      <c r="Z362" s="255"/>
      <c r="AA362" s="255"/>
      <c r="AB362" s="255"/>
      <c r="AC362" s="255"/>
      <c r="AD362" s="242"/>
      <c r="AE362" s="255"/>
      <c r="AF362" s="255"/>
      <c r="AG362" s="255"/>
      <c r="AJ362" s="385" t="s">
        <v>85</v>
      </c>
    </row>
    <row r="363" spans="1:36" ht="45" x14ac:dyDescent="0.25">
      <c r="A363" s="949"/>
      <c r="B363" s="949"/>
      <c r="C363" s="1009"/>
      <c r="D363" s="944"/>
      <c r="E363" s="993"/>
      <c r="F363" s="717"/>
      <c r="G363" s="812"/>
      <c r="H363" s="717"/>
      <c r="I363" s="717"/>
      <c r="J363" s="812"/>
      <c r="K363" s="717"/>
      <c r="L363" s="717"/>
      <c r="M363" s="812"/>
      <c r="N363" s="717"/>
      <c r="O363" s="717"/>
      <c r="P363" s="812"/>
      <c r="Q363" s="717"/>
      <c r="R363" s="4" t="s">
        <v>1092</v>
      </c>
      <c r="S363" s="381" t="s">
        <v>968</v>
      </c>
      <c r="T363" s="542"/>
      <c r="U363" s="382"/>
      <c r="V363" s="255"/>
      <c r="W363" s="242"/>
      <c r="X363" s="255"/>
      <c r="Y363" s="255"/>
      <c r="Z363" s="255"/>
      <c r="AA363" s="255"/>
      <c r="AB363" s="255"/>
      <c r="AC363" s="255"/>
      <c r="AD363" s="255"/>
      <c r="AE363" s="255"/>
      <c r="AF363" s="255"/>
      <c r="AG363" s="256"/>
      <c r="AJ363" s="385" t="s">
        <v>85</v>
      </c>
    </row>
    <row r="364" spans="1:36" ht="45" x14ac:dyDescent="0.25">
      <c r="A364" s="949"/>
      <c r="B364" s="949"/>
      <c r="C364" s="1009"/>
      <c r="D364" s="944"/>
      <c r="E364" s="993"/>
      <c r="F364" s="717"/>
      <c r="G364" s="812"/>
      <c r="H364" s="717"/>
      <c r="I364" s="717"/>
      <c r="J364" s="812"/>
      <c r="K364" s="717"/>
      <c r="L364" s="717"/>
      <c r="M364" s="812"/>
      <c r="N364" s="717"/>
      <c r="O364" s="717"/>
      <c r="P364" s="812"/>
      <c r="Q364" s="717"/>
      <c r="R364" s="4" t="s">
        <v>1093</v>
      </c>
      <c r="S364" s="381" t="s">
        <v>968</v>
      </c>
      <c r="T364" s="542"/>
      <c r="U364" s="382"/>
      <c r="V364" s="255"/>
      <c r="W364" s="255"/>
      <c r="X364" s="255"/>
      <c r="Y364" s="242"/>
      <c r="Z364" s="255"/>
      <c r="AA364" s="255"/>
      <c r="AB364" s="255"/>
      <c r="AC364" s="255"/>
      <c r="AD364" s="255"/>
      <c r="AE364" s="255"/>
      <c r="AF364" s="255"/>
      <c r="AG364" s="256"/>
      <c r="AJ364" s="385" t="s">
        <v>85</v>
      </c>
    </row>
    <row r="365" spans="1:36" ht="45" x14ac:dyDescent="0.25">
      <c r="A365" s="949"/>
      <c r="B365" s="949"/>
      <c r="C365" s="1009"/>
      <c r="D365" s="944"/>
      <c r="E365" s="993"/>
      <c r="F365" s="717"/>
      <c r="G365" s="812"/>
      <c r="H365" s="717"/>
      <c r="I365" s="717"/>
      <c r="J365" s="812"/>
      <c r="K365" s="717"/>
      <c r="L365" s="717"/>
      <c r="M365" s="812"/>
      <c r="N365" s="717"/>
      <c r="O365" s="717"/>
      <c r="P365" s="812"/>
      <c r="Q365" s="717"/>
      <c r="R365" s="4" t="s">
        <v>1094</v>
      </c>
      <c r="S365" s="381" t="s">
        <v>968</v>
      </c>
      <c r="T365" s="542"/>
      <c r="U365" s="382"/>
      <c r="V365" s="255"/>
      <c r="W365" s="255"/>
      <c r="X365" s="255"/>
      <c r="Y365" s="255"/>
      <c r="Z365" s="255"/>
      <c r="AA365" s="242"/>
      <c r="AB365" s="255"/>
      <c r="AC365" s="255"/>
      <c r="AD365" s="255"/>
      <c r="AE365" s="255"/>
      <c r="AF365" s="255"/>
      <c r="AG365" s="256"/>
      <c r="AJ365" s="385" t="s">
        <v>85</v>
      </c>
    </row>
    <row r="366" spans="1:36" ht="52.5" customHeight="1" x14ac:dyDescent="0.25">
      <c r="A366" s="949"/>
      <c r="B366" s="949"/>
      <c r="C366" s="1009"/>
      <c r="D366" s="944"/>
      <c r="E366" s="993"/>
      <c r="F366" s="717"/>
      <c r="G366" s="812"/>
      <c r="H366" s="717"/>
      <c r="I366" s="717"/>
      <c r="J366" s="812"/>
      <c r="K366" s="717"/>
      <c r="L366" s="717"/>
      <c r="M366" s="812"/>
      <c r="N366" s="717"/>
      <c r="O366" s="717"/>
      <c r="P366" s="812"/>
      <c r="Q366" s="717"/>
      <c r="R366" s="4" t="s">
        <v>969</v>
      </c>
      <c r="S366" s="381" t="s">
        <v>1256</v>
      </c>
      <c r="T366" s="542"/>
      <c r="U366" s="382"/>
      <c r="V366" s="255"/>
      <c r="W366" s="255"/>
      <c r="X366" s="255"/>
      <c r="Y366" s="255"/>
      <c r="Z366" s="255"/>
      <c r="AA366" s="255"/>
      <c r="AB366" s="255"/>
      <c r="AC366" s="242"/>
      <c r="AD366" s="255"/>
      <c r="AE366" s="255"/>
      <c r="AF366" s="255"/>
      <c r="AG366" s="256"/>
      <c r="AJ366" s="385" t="s">
        <v>85</v>
      </c>
    </row>
    <row r="367" spans="1:36" ht="53.25" customHeight="1" x14ac:dyDescent="0.25">
      <c r="A367" s="949"/>
      <c r="B367" s="619"/>
      <c r="C367" s="1010"/>
      <c r="D367" s="617"/>
      <c r="E367" s="994"/>
      <c r="F367" s="718"/>
      <c r="G367" s="813"/>
      <c r="H367" s="718"/>
      <c r="I367" s="718"/>
      <c r="J367" s="813"/>
      <c r="K367" s="718"/>
      <c r="L367" s="718"/>
      <c r="M367" s="813"/>
      <c r="N367" s="718"/>
      <c r="O367" s="718"/>
      <c r="P367" s="813"/>
      <c r="Q367" s="718"/>
      <c r="R367" s="244" t="s">
        <v>970</v>
      </c>
      <c r="S367" s="381" t="s">
        <v>1257</v>
      </c>
      <c r="T367" s="542"/>
      <c r="U367" s="382"/>
      <c r="V367" s="255"/>
      <c r="W367" s="255"/>
      <c r="X367" s="255"/>
      <c r="Y367" s="255"/>
      <c r="Z367" s="255"/>
      <c r="AA367" s="255"/>
      <c r="AB367" s="255"/>
      <c r="AC367" s="242"/>
      <c r="AD367" s="255"/>
      <c r="AE367" s="255"/>
      <c r="AF367" s="255"/>
      <c r="AG367" s="255"/>
      <c r="AJ367" s="385" t="s">
        <v>85</v>
      </c>
    </row>
    <row r="368" spans="1:36" ht="47.25" customHeight="1" x14ac:dyDescent="0.25">
      <c r="A368" s="949"/>
      <c r="B368" s="618" t="s">
        <v>962</v>
      </c>
      <c r="C368" s="618" t="s">
        <v>1391</v>
      </c>
      <c r="D368" s="616" t="s">
        <v>481</v>
      </c>
      <c r="E368" s="989">
        <v>4</v>
      </c>
      <c r="F368" s="937">
        <v>1</v>
      </c>
      <c r="G368" s="549" t="s">
        <v>453</v>
      </c>
      <c r="H368" s="937">
        <v>1</v>
      </c>
      <c r="I368" s="549" t="s">
        <v>453</v>
      </c>
      <c r="J368" s="549" t="s">
        <v>453</v>
      </c>
      <c r="K368" s="549" t="s">
        <v>453</v>
      </c>
      <c r="L368" s="549" t="s">
        <v>453</v>
      </c>
      <c r="M368" s="549" t="s">
        <v>453</v>
      </c>
      <c r="N368" s="937">
        <v>1</v>
      </c>
      <c r="O368" s="549" t="s">
        <v>453</v>
      </c>
      <c r="P368" s="937">
        <v>1</v>
      </c>
      <c r="Q368" s="698" t="s">
        <v>453</v>
      </c>
      <c r="R368" s="244" t="s">
        <v>1095</v>
      </c>
      <c r="S368" s="512" t="s">
        <v>1274</v>
      </c>
      <c r="T368" s="542"/>
      <c r="U368" s="382"/>
      <c r="V368" s="242"/>
      <c r="W368" s="255"/>
      <c r="X368" s="255"/>
      <c r="Y368" s="255"/>
      <c r="Z368" s="255"/>
      <c r="AA368" s="255"/>
      <c r="AB368" s="255"/>
      <c r="AC368" s="255"/>
      <c r="AD368" s="255"/>
      <c r="AE368" s="255"/>
      <c r="AF368" s="255"/>
      <c r="AG368" s="255"/>
      <c r="AJ368" s="385" t="s">
        <v>85</v>
      </c>
    </row>
    <row r="369" spans="1:36" ht="30" x14ac:dyDescent="0.25">
      <c r="A369" s="949"/>
      <c r="B369" s="949"/>
      <c r="C369" s="949"/>
      <c r="D369" s="944"/>
      <c r="E369" s="990"/>
      <c r="F369" s="938"/>
      <c r="G369" s="550"/>
      <c r="H369" s="938"/>
      <c r="I369" s="550"/>
      <c r="J369" s="550"/>
      <c r="K369" s="550"/>
      <c r="L369" s="550"/>
      <c r="M369" s="550"/>
      <c r="N369" s="938"/>
      <c r="O369" s="550"/>
      <c r="P369" s="938"/>
      <c r="Q369" s="699"/>
      <c r="R369" s="244" t="s">
        <v>1096</v>
      </c>
      <c r="S369" s="512" t="s">
        <v>1275</v>
      </c>
      <c r="T369" s="542"/>
      <c r="U369" s="382"/>
      <c r="V369" s="255"/>
      <c r="W369" s="255"/>
      <c r="X369" s="242"/>
      <c r="Y369" s="255"/>
      <c r="Z369" s="255"/>
      <c r="AA369" s="255"/>
      <c r="AB369" s="255"/>
      <c r="AC369" s="255"/>
      <c r="AD369" s="255"/>
      <c r="AE369" s="255"/>
      <c r="AF369" s="255"/>
      <c r="AG369" s="255"/>
      <c r="AJ369" s="385" t="s">
        <v>85</v>
      </c>
    </row>
    <row r="370" spans="1:36" ht="45" customHeight="1" x14ac:dyDescent="0.25">
      <c r="A370" s="949"/>
      <c r="B370" s="949"/>
      <c r="C370" s="949"/>
      <c r="D370" s="944"/>
      <c r="E370" s="990"/>
      <c r="F370" s="938"/>
      <c r="G370" s="550"/>
      <c r="H370" s="938"/>
      <c r="I370" s="550"/>
      <c r="J370" s="550"/>
      <c r="K370" s="550"/>
      <c r="L370" s="550"/>
      <c r="M370" s="550"/>
      <c r="N370" s="938"/>
      <c r="O370" s="550"/>
      <c r="P370" s="938"/>
      <c r="Q370" s="699"/>
      <c r="R370" s="244" t="s">
        <v>971</v>
      </c>
      <c r="S370" s="512" t="s">
        <v>1276</v>
      </c>
      <c r="T370" s="542"/>
      <c r="U370" s="382"/>
      <c r="V370" s="255"/>
      <c r="W370" s="255"/>
      <c r="X370" s="255"/>
      <c r="Y370" s="255"/>
      <c r="Z370" s="255"/>
      <c r="AA370" s="255"/>
      <c r="AB370" s="255"/>
      <c r="AC370" s="255"/>
      <c r="AD370" s="242"/>
      <c r="AE370" s="255"/>
      <c r="AF370" s="255"/>
      <c r="AG370" s="255"/>
      <c r="AJ370" s="385" t="s">
        <v>85</v>
      </c>
    </row>
    <row r="371" spans="1:36" ht="60" x14ac:dyDescent="0.25">
      <c r="A371" s="949"/>
      <c r="B371" s="949"/>
      <c r="C371" s="619"/>
      <c r="D371" s="617"/>
      <c r="E371" s="991"/>
      <c r="F371" s="939"/>
      <c r="G371" s="551"/>
      <c r="H371" s="939"/>
      <c r="I371" s="551"/>
      <c r="J371" s="551"/>
      <c r="K371" s="551"/>
      <c r="L371" s="551"/>
      <c r="M371" s="551"/>
      <c r="N371" s="939"/>
      <c r="O371" s="551"/>
      <c r="P371" s="939"/>
      <c r="Q371" s="700"/>
      <c r="R371" s="381" t="s">
        <v>972</v>
      </c>
      <c r="S371" s="244" t="s">
        <v>1277</v>
      </c>
      <c r="T371" s="542"/>
      <c r="U371" s="382"/>
      <c r="V371" s="255"/>
      <c r="W371" s="255"/>
      <c r="X371" s="255"/>
      <c r="Y371" s="255"/>
      <c r="Z371" s="255"/>
      <c r="AA371" s="255"/>
      <c r="AB371" s="255"/>
      <c r="AC371" s="255"/>
      <c r="AD371" s="255"/>
      <c r="AE371" s="255"/>
      <c r="AF371" s="242"/>
      <c r="AG371" s="255"/>
      <c r="AJ371" s="385" t="s">
        <v>85</v>
      </c>
    </row>
    <row r="372" spans="1:36" ht="60" x14ac:dyDescent="0.25">
      <c r="A372" s="949"/>
      <c r="B372" s="949"/>
      <c r="C372" s="523" t="s">
        <v>1392</v>
      </c>
      <c r="D372" s="524" t="s">
        <v>481</v>
      </c>
      <c r="E372" s="525">
        <v>2</v>
      </c>
      <c r="F372" s="241">
        <v>1</v>
      </c>
      <c r="G372" s="262" t="s">
        <v>453</v>
      </c>
      <c r="H372" s="262" t="s">
        <v>453</v>
      </c>
      <c r="I372" s="262" t="s">
        <v>453</v>
      </c>
      <c r="J372" s="262" t="s">
        <v>453</v>
      </c>
      <c r="K372" s="262" t="s">
        <v>453</v>
      </c>
      <c r="L372" s="241">
        <v>1</v>
      </c>
      <c r="M372" s="262" t="s">
        <v>453</v>
      </c>
      <c r="N372" s="262" t="s">
        <v>453</v>
      </c>
      <c r="O372" s="262" t="s">
        <v>453</v>
      </c>
      <c r="P372" s="262" t="s">
        <v>453</v>
      </c>
      <c r="Q372" s="262" t="s">
        <v>453</v>
      </c>
      <c r="R372" s="4" t="s">
        <v>973</v>
      </c>
      <c r="S372" s="381" t="s">
        <v>974</v>
      </c>
      <c r="T372" s="542"/>
      <c r="U372" s="382"/>
      <c r="V372" s="242"/>
      <c r="W372" s="255"/>
      <c r="X372" s="255"/>
      <c r="Y372" s="255"/>
      <c r="Z372" s="255"/>
      <c r="AA372" s="255"/>
      <c r="AB372" s="242"/>
      <c r="AC372" s="255"/>
      <c r="AD372" s="255"/>
      <c r="AE372" s="255"/>
      <c r="AF372" s="255"/>
      <c r="AG372" s="255"/>
      <c r="AJ372" s="385" t="s">
        <v>85</v>
      </c>
    </row>
    <row r="373" spans="1:36" ht="46.5" customHeight="1" x14ac:dyDescent="0.25">
      <c r="A373" s="949"/>
      <c r="B373" s="949" t="s">
        <v>1108</v>
      </c>
      <c r="C373" s="618" t="s">
        <v>1393</v>
      </c>
      <c r="D373" s="616" t="s">
        <v>959</v>
      </c>
      <c r="E373" s="950">
        <v>1</v>
      </c>
      <c r="F373" s="946" t="s">
        <v>453</v>
      </c>
      <c r="G373" s="608">
        <v>1</v>
      </c>
      <c r="H373" s="608">
        <v>1</v>
      </c>
      <c r="I373" s="788">
        <v>1</v>
      </c>
      <c r="J373" s="608">
        <v>1</v>
      </c>
      <c r="K373" s="608">
        <v>1</v>
      </c>
      <c r="L373" s="608">
        <v>1</v>
      </c>
      <c r="M373" s="608">
        <v>1</v>
      </c>
      <c r="N373" s="612" t="s">
        <v>453</v>
      </c>
      <c r="O373" s="946" t="s">
        <v>453</v>
      </c>
      <c r="P373" s="788">
        <v>1</v>
      </c>
      <c r="Q373" s="612" t="s">
        <v>453</v>
      </c>
      <c r="R373" s="4" t="s">
        <v>975</v>
      </c>
      <c r="S373" s="412" t="s">
        <v>700</v>
      </c>
      <c r="T373" s="542" t="s">
        <v>986</v>
      </c>
      <c r="U373" s="570">
        <v>137412</v>
      </c>
      <c r="V373" s="255"/>
      <c r="W373" s="255"/>
      <c r="X373" s="242"/>
      <c r="Y373" s="255"/>
      <c r="Z373" s="255"/>
      <c r="AA373" s="242"/>
      <c r="AB373" s="255"/>
      <c r="AC373" s="255"/>
      <c r="AD373" s="242"/>
      <c r="AE373" s="255"/>
      <c r="AF373" s="242"/>
      <c r="AG373" s="255"/>
      <c r="AJ373" s="385" t="s">
        <v>85</v>
      </c>
    </row>
    <row r="374" spans="1:36" ht="45" x14ac:dyDescent="0.25">
      <c r="A374" s="949"/>
      <c r="B374" s="949"/>
      <c r="C374" s="949"/>
      <c r="D374" s="944"/>
      <c r="E374" s="951"/>
      <c r="F374" s="953"/>
      <c r="G374" s="609"/>
      <c r="H374" s="609"/>
      <c r="I374" s="789"/>
      <c r="J374" s="609"/>
      <c r="K374" s="609"/>
      <c r="L374" s="609"/>
      <c r="M374" s="609"/>
      <c r="N374" s="730"/>
      <c r="O374" s="947"/>
      <c r="P374" s="789"/>
      <c r="Q374" s="730"/>
      <c r="R374" s="4" t="s">
        <v>976</v>
      </c>
      <c r="S374" s="381" t="s">
        <v>1258</v>
      </c>
      <c r="T374" s="542"/>
      <c r="U374" s="571"/>
      <c r="V374" s="255"/>
      <c r="W374" s="242"/>
      <c r="X374" s="242"/>
      <c r="Y374" s="242"/>
      <c r="Z374" s="242"/>
      <c r="AA374" s="242"/>
      <c r="AB374" s="242"/>
      <c r="AC374" s="242"/>
      <c r="AD374" s="255"/>
      <c r="AE374" s="255"/>
      <c r="AF374" s="242"/>
      <c r="AG374" s="255"/>
      <c r="AJ374" s="385" t="s">
        <v>85</v>
      </c>
    </row>
    <row r="375" spans="1:36" ht="89.25" customHeight="1" x14ac:dyDescent="0.25">
      <c r="A375" s="949"/>
      <c r="B375" s="949"/>
      <c r="C375" s="949"/>
      <c r="D375" s="944"/>
      <c r="E375" s="951"/>
      <c r="F375" s="953"/>
      <c r="G375" s="609"/>
      <c r="H375" s="609"/>
      <c r="I375" s="789"/>
      <c r="J375" s="609"/>
      <c r="K375" s="609"/>
      <c r="L375" s="609"/>
      <c r="M375" s="609"/>
      <c r="N375" s="730"/>
      <c r="O375" s="947"/>
      <c r="P375" s="789"/>
      <c r="Q375" s="730"/>
      <c r="R375" s="234" t="s">
        <v>1394</v>
      </c>
      <c r="S375" s="333" t="s">
        <v>1259</v>
      </c>
      <c r="T375" s="542"/>
      <c r="U375" s="571"/>
      <c r="V375" s="255"/>
      <c r="W375" s="242"/>
      <c r="X375" s="255"/>
      <c r="Y375" s="255"/>
      <c r="Z375" s="255"/>
      <c r="AA375" s="255"/>
      <c r="AB375" s="255"/>
      <c r="AC375" s="255"/>
      <c r="AD375" s="255"/>
      <c r="AE375" s="255"/>
      <c r="AF375" s="255"/>
      <c r="AG375" s="255"/>
      <c r="AJ375" s="385" t="s">
        <v>85</v>
      </c>
    </row>
    <row r="376" spans="1:36" ht="75" customHeight="1" x14ac:dyDescent="0.25">
      <c r="A376" s="949"/>
      <c r="B376" s="949"/>
      <c r="C376" s="949"/>
      <c r="D376" s="944"/>
      <c r="E376" s="951"/>
      <c r="F376" s="953"/>
      <c r="G376" s="609"/>
      <c r="H376" s="609"/>
      <c r="I376" s="789"/>
      <c r="J376" s="609"/>
      <c r="K376" s="609"/>
      <c r="L376" s="609"/>
      <c r="M376" s="609"/>
      <c r="N376" s="730"/>
      <c r="O376" s="947"/>
      <c r="P376" s="789"/>
      <c r="Q376" s="730"/>
      <c r="R376" s="234" t="s">
        <v>1395</v>
      </c>
      <c r="S376" s="333" t="s">
        <v>1259</v>
      </c>
      <c r="T376" s="542"/>
      <c r="U376" s="571"/>
      <c r="V376" s="255"/>
      <c r="W376" s="242"/>
      <c r="X376" s="255"/>
      <c r="Y376" s="255"/>
      <c r="Z376" s="255"/>
      <c r="AA376" s="255"/>
      <c r="AB376" s="255"/>
      <c r="AC376" s="255"/>
      <c r="AD376" s="255"/>
      <c r="AE376" s="255"/>
      <c r="AF376" s="255"/>
      <c r="AG376" s="255"/>
      <c r="AJ376" s="385" t="s">
        <v>85</v>
      </c>
    </row>
    <row r="377" spans="1:36" ht="60" x14ac:dyDescent="0.25">
      <c r="A377" s="949"/>
      <c r="B377" s="949"/>
      <c r="C377" s="949"/>
      <c r="D377" s="944"/>
      <c r="E377" s="951"/>
      <c r="F377" s="953"/>
      <c r="G377" s="609"/>
      <c r="H377" s="609"/>
      <c r="I377" s="789"/>
      <c r="J377" s="609"/>
      <c r="K377" s="609"/>
      <c r="L377" s="609"/>
      <c r="M377" s="609"/>
      <c r="N377" s="730"/>
      <c r="O377" s="947"/>
      <c r="P377" s="789"/>
      <c r="Q377" s="730"/>
      <c r="R377" s="4" t="s">
        <v>1159</v>
      </c>
      <c r="S377" s="333" t="s">
        <v>1259</v>
      </c>
      <c r="T377" s="542"/>
      <c r="U377" s="571"/>
      <c r="V377" s="255"/>
      <c r="W377" s="255"/>
      <c r="X377" s="242"/>
      <c r="Y377" s="255"/>
      <c r="Z377" s="255"/>
      <c r="AA377" s="255"/>
      <c r="AB377" s="255"/>
      <c r="AC377" s="255"/>
      <c r="AD377" s="255"/>
      <c r="AE377" s="255"/>
      <c r="AF377" s="255"/>
      <c r="AG377" s="255"/>
      <c r="AJ377" s="385" t="s">
        <v>85</v>
      </c>
    </row>
    <row r="378" spans="1:36" ht="90" x14ac:dyDescent="0.25">
      <c r="A378" s="949"/>
      <c r="B378" s="949"/>
      <c r="C378" s="949"/>
      <c r="D378" s="944"/>
      <c r="E378" s="951"/>
      <c r="F378" s="953"/>
      <c r="G378" s="609"/>
      <c r="H378" s="609"/>
      <c r="I378" s="789"/>
      <c r="J378" s="609"/>
      <c r="K378" s="609"/>
      <c r="L378" s="609"/>
      <c r="M378" s="609"/>
      <c r="N378" s="730"/>
      <c r="O378" s="947"/>
      <c r="P378" s="789"/>
      <c r="Q378" s="730"/>
      <c r="R378" s="4" t="s">
        <v>1160</v>
      </c>
      <c r="S378" s="333" t="s">
        <v>1259</v>
      </c>
      <c r="T378" s="542"/>
      <c r="U378" s="571"/>
      <c r="V378" s="255"/>
      <c r="W378" s="255"/>
      <c r="X378" s="255"/>
      <c r="Y378" s="242"/>
      <c r="Z378" s="255"/>
      <c r="AA378" s="255"/>
      <c r="AB378" s="255"/>
      <c r="AC378" s="255"/>
      <c r="AD378" s="255"/>
      <c r="AE378" s="255"/>
      <c r="AF378" s="255"/>
      <c r="AG378" s="255"/>
      <c r="AJ378" s="385" t="s">
        <v>85</v>
      </c>
    </row>
    <row r="379" spans="1:36" ht="72" customHeight="1" x14ac:dyDescent="0.25">
      <c r="A379" s="949"/>
      <c r="B379" s="949"/>
      <c r="C379" s="949"/>
      <c r="D379" s="944"/>
      <c r="E379" s="951"/>
      <c r="F379" s="953"/>
      <c r="G379" s="609"/>
      <c r="H379" s="609"/>
      <c r="I379" s="789"/>
      <c r="J379" s="609"/>
      <c r="K379" s="609"/>
      <c r="L379" s="609"/>
      <c r="M379" s="609"/>
      <c r="N379" s="730"/>
      <c r="O379" s="947"/>
      <c r="P379" s="789"/>
      <c r="Q379" s="730"/>
      <c r="R379" s="4" t="s">
        <v>1161</v>
      </c>
      <c r="S379" s="333" t="s">
        <v>1259</v>
      </c>
      <c r="T379" s="542"/>
      <c r="U379" s="571"/>
      <c r="V379" s="255"/>
      <c r="W379" s="255"/>
      <c r="X379" s="255"/>
      <c r="Y379" s="242"/>
      <c r="Z379" s="255"/>
      <c r="AA379" s="255"/>
      <c r="AB379" s="255"/>
      <c r="AC379" s="255"/>
      <c r="AD379" s="255"/>
      <c r="AE379" s="255"/>
      <c r="AF379" s="255"/>
      <c r="AG379" s="255"/>
      <c r="AJ379" s="385" t="s">
        <v>85</v>
      </c>
    </row>
    <row r="380" spans="1:36" ht="84" customHeight="1" x14ac:dyDescent="0.25">
      <c r="A380" s="949"/>
      <c r="B380" s="949"/>
      <c r="C380" s="949"/>
      <c r="D380" s="944"/>
      <c r="E380" s="951"/>
      <c r="F380" s="953"/>
      <c r="G380" s="609"/>
      <c r="H380" s="609"/>
      <c r="I380" s="789"/>
      <c r="J380" s="609"/>
      <c r="K380" s="609"/>
      <c r="L380" s="609"/>
      <c r="M380" s="609"/>
      <c r="N380" s="730"/>
      <c r="O380" s="947"/>
      <c r="P380" s="789"/>
      <c r="Q380" s="730"/>
      <c r="R380" s="4" t="s">
        <v>1162</v>
      </c>
      <c r="S380" s="333" t="s">
        <v>1259</v>
      </c>
      <c r="T380" s="542"/>
      <c r="U380" s="572"/>
      <c r="V380" s="255"/>
      <c r="W380" s="255"/>
      <c r="X380" s="255"/>
      <c r="Y380" s="255"/>
      <c r="Z380" s="255"/>
      <c r="AA380" s="255"/>
      <c r="AB380" s="242"/>
      <c r="AC380" s="255"/>
      <c r="AD380" s="255"/>
      <c r="AE380" s="255"/>
      <c r="AF380" s="255"/>
      <c r="AG380" s="255"/>
      <c r="AJ380" s="385" t="s">
        <v>85</v>
      </c>
    </row>
    <row r="381" spans="1:36" ht="75" x14ac:dyDescent="0.25">
      <c r="A381" s="949"/>
      <c r="B381" s="949"/>
      <c r="C381" s="949"/>
      <c r="D381" s="944"/>
      <c r="E381" s="951"/>
      <c r="F381" s="953"/>
      <c r="G381" s="609"/>
      <c r="H381" s="609"/>
      <c r="I381" s="789"/>
      <c r="J381" s="609"/>
      <c r="K381" s="609"/>
      <c r="L381" s="609"/>
      <c r="M381" s="609"/>
      <c r="N381" s="730"/>
      <c r="O381" s="947"/>
      <c r="P381" s="789"/>
      <c r="Q381" s="730"/>
      <c r="R381" s="258" t="s">
        <v>1396</v>
      </c>
      <c r="S381" s="333" t="s">
        <v>1259</v>
      </c>
      <c r="T381" s="542"/>
      <c r="U381" s="382"/>
      <c r="V381" s="255"/>
      <c r="W381" s="255"/>
      <c r="X381" s="255"/>
      <c r="Y381" s="255"/>
      <c r="Z381" s="255"/>
      <c r="AA381" s="242"/>
      <c r="AB381" s="255"/>
      <c r="AC381" s="255"/>
      <c r="AD381" s="255"/>
      <c r="AE381" s="255"/>
      <c r="AF381" s="255"/>
      <c r="AG381" s="255"/>
      <c r="AJ381" s="385" t="s">
        <v>85</v>
      </c>
    </row>
    <row r="382" spans="1:36" ht="75" x14ac:dyDescent="0.25">
      <c r="A382" s="949"/>
      <c r="B382" s="949"/>
      <c r="C382" s="949"/>
      <c r="D382" s="944"/>
      <c r="E382" s="951"/>
      <c r="F382" s="953"/>
      <c r="G382" s="609"/>
      <c r="H382" s="609"/>
      <c r="I382" s="789"/>
      <c r="J382" s="609"/>
      <c r="K382" s="609"/>
      <c r="L382" s="609"/>
      <c r="M382" s="609"/>
      <c r="N382" s="730"/>
      <c r="O382" s="947"/>
      <c r="P382" s="789"/>
      <c r="Q382" s="730"/>
      <c r="R382" s="258" t="s">
        <v>1397</v>
      </c>
      <c r="S382" s="333" t="s">
        <v>1259</v>
      </c>
      <c r="T382" s="542"/>
      <c r="U382" s="382"/>
      <c r="V382" s="255"/>
      <c r="W382" s="255"/>
      <c r="X382" s="255"/>
      <c r="Y382" s="255"/>
      <c r="Z382" s="255"/>
      <c r="AA382" s="255"/>
      <c r="AB382" s="242"/>
      <c r="AC382" s="255"/>
      <c r="AD382" s="255"/>
      <c r="AE382" s="255"/>
      <c r="AF382" s="255"/>
      <c r="AG382" s="255"/>
      <c r="AJ382" s="385" t="s">
        <v>85</v>
      </c>
    </row>
    <row r="383" spans="1:36" ht="60" x14ac:dyDescent="0.25">
      <c r="A383" s="949"/>
      <c r="B383" s="949"/>
      <c r="C383" s="949"/>
      <c r="D383" s="944"/>
      <c r="E383" s="951"/>
      <c r="F383" s="953"/>
      <c r="G383" s="609"/>
      <c r="H383" s="609"/>
      <c r="I383" s="789"/>
      <c r="J383" s="609"/>
      <c r="K383" s="609"/>
      <c r="L383" s="609"/>
      <c r="M383" s="609"/>
      <c r="N383" s="730"/>
      <c r="O383" s="947"/>
      <c r="P383" s="789"/>
      <c r="Q383" s="730"/>
      <c r="R383" s="258" t="s">
        <v>1398</v>
      </c>
      <c r="S383" s="333" t="s">
        <v>1259</v>
      </c>
      <c r="T383" s="542"/>
      <c r="U383" s="382"/>
      <c r="V383" s="255"/>
      <c r="W383" s="255"/>
      <c r="X383" s="255"/>
      <c r="Y383" s="255"/>
      <c r="Z383" s="255"/>
      <c r="AA383" s="255"/>
      <c r="AB383" s="255"/>
      <c r="AC383" s="242"/>
      <c r="AD383" s="255"/>
      <c r="AE383" s="255"/>
      <c r="AF383" s="255"/>
      <c r="AG383" s="255"/>
      <c r="AJ383" s="385" t="s">
        <v>85</v>
      </c>
    </row>
    <row r="384" spans="1:36" ht="75" x14ac:dyDescent="0.25">
      <c r="A384" s="949"/>
      <c r="B384" s="949"/>
      <c r="C384" s="949"/>
      <c r="D384" s="944"/>
      <c r="E384" s="951"/>
      <c r="F384" s="953"/>
      <c r="G384" s="609"/>
      <c r="H384" s="609"/>
      <c r="I384" s="789"/>
      <c r="J384" s="609"/>
      <c r="K384" s="609"/>
      <c r="L384" s="609"/>
      <c r="M384" s="609"/>
      <c r="N384" s="730"/>
      <c r="O384" s="947"/>
      <c r="P384" s="789"/>
      <c r="Q384" s="730"/>
      <c r="R384" s="4" t="s">
        <v>1399</v>
      </c>
      <c r="S384" s="333" t="s">
        <v>1259</v>
      </c>
      <c r="T384" s="542"/>
      <c r="U384" s="382"/>
      <c r="V384" s="255"/>
      <c r="W384" s="255"/>
      <c r="X384" s="255"/>
      <c r="Y384" s="255"/>
      <c r="Z384" s="255"/>
      <c r="AA384" s="255"/>
      <c r="AB384" s="255"/>
      <c r="AC384" s="255"/>
      <c r="AD384" s="255"/>
      <c r="AE384" s="255"/>
      <c r="AF384" s="242"/>
      <c r="AG384" s="255"/>
      <c r="AJ384" s="385" t="s">
        <v>85</v>
      </c>
    </row>
    <row r="385" spans="1:36" ht="68.25" customHeight="1" x14ac:dyDescent="0.25">
      <c r="A385" s="949"/>
      <c r="B385" s="619"/>
      <c r="C385" s="619"/>
      <c r="D385" s="617"/>
      <c r="E385" s="952"/>
      <c r="F385" s="954"/>
      <c r="G385" s="610"/>
      <c r="H385" s="610"/>
      <c r="I385" s="790"/>
      <c r="J385" s="610"/>
      <c r="K385" s="610"/>
      <c r="L385" s="610"/>
      <c r="M385" s="610"/>
      <c r="N385" s="613"/>
      <c r="O385" s="948"/>
      <c r="P385" s="790"/>
      <c r="Q385" s="613"/>
      <c r="R385" s="4" t="s">
        <v>1322</v>
      </c>
      <c r="S385" s="381" t="s">
        <v>700</v>
      </c>
      <c r="T385" s="542"/>
      <c r="U385" s="382"/>
      <c r="V385" s="255"/>
      <c r="W385" s="255"/>
      <c r="X385" s="242"/>
      <c r="Y385" s="255"/>
      <c r="Z385" s="255"/>
      <c r="AA385" s="242"/>
      <c r="AB385" s="255"/>
      <c r="AC385" s="255"/>
      <c r="AD385" s="242"/>
      <c r="AE385" s="255"/>
      <c r="AF385" s="255"/>
      <c r="AG385" s="242"/>
      <c r="AJ385" s="385" t="s">
        <v>85</v>
      </c>
    </row>
    <row r="386" spans="1:36" ht="42.75" customHeight="1" x14ac:dyDescent="0.25">
      <c r="A386" s="949" t="s">
        <v>963</v>
      </c>
      <c r="B386" s="988" t="s">
        <v>1345</v>
      </c>
      <c r="C386" s="618" t="s">
        <v>1400</v>
      </c>
      <c r="D386" s="616" t="s">
        <v>481</v>
      </c>
      <c r="E386" s="614">
        <v>1</v>
      </c>
      <c r="F386" s="608">
        <v>1</v>
      </c>
      <c r="G386" s="608">
        <v>1</v>
      </c>
      <c r="H386" s="608">
        <v>1</v>
      </c>
      <c r="I386" s="608">
        <v>1</v>
      </c>
      <c r="J386" s="608">
        <v>1</v>
      </c>
      <c r="K386" s="608">
        <v>1</v>
      </c>
      <c r="L386" s="608">
        <v>1</v>
      </c>
      <c r="M386" s="608">
        <v>1</v>
      </c>
      <c r="N386" s="608">
        <v>1</v>
      </c>
      <c r="O386" s="608">
        <v>1</v>
      </c>
      <c r="P386" s="608">
        <v>1</v>
      </c>
      <c r="Q386" s="608">
        <v>1</v>
      </c>
      <c r="R386" s="7" t="s">
        <v>977</v>
      </c>
      <c r="S386" s="595" t="s">
        <v>978</v>
      </c>
      <c r="T386" s="542" t="s">
        <v>986</v>
      </c>
      <c r="U386" s="382"/>
      <c r="V386" s="242"/>
      <c r="W386" s="242"/>
      <c r="X386" s="242"/>
      <c r="Y386" s="242"/>
      <c r="Z386" s="242"/>
      <c r="AA386" s="242"/>
      <c r="AB386" s="242"/>
      <c r="AC386" s="242"/>
      <c r="AD386" s="242"/>
      <c r="AE386" s="242"/>
      <c r="AF386" s="242"/>
      <c r="AG386" s="242"/>
      <c r="AJ386" s="385" t="s">
        <v>85</v>
      </c>
    </row>
    <row r="387" spans="1:36" ht="42" customHeight="1" x14ac:dyDescent="0.25">
      <c r="A387" s="949"/>
      <c r="B387" s="988"/>
      <c r="C387" s="949"/>
      <c r="D387" s="944"/>
      <c r="E387" s="945">
        <v>1</v>
      </c>
      <c r="F387" s="609">
        <v>1</v>
      </c>
      <c r="G387" s="609">
        <v>1</v>
      </c>
      <c r="H387" s="609">
        <v>1</v>
      </c>
      <c r="I387" s="609">
        <v>1</v>
      </c>
      <c r="J387" s="609">
        <v>1</v>
      </c>
      <c r="K387" s="609">
        <v>1</v>
      </c>
      <c r="L387" s="609">
        <v>1</v>
      </c>
      <c r="M387" s="609">
        <v>1</v>
      </c>
      <c r="N387" s="609">
        <v>1</v>
      </c>
      <c r="O387" s="609">
        <v>1</v>
      </c>
      <c r="P387" s="609">
        <v>1</v>
      </c>
      <c r="Q387" s="609">
        <v>1</v>
      </c>
      <c r="R387" s="240" t="s">
        <v>979</v>
      </c>
      <c r="S387" s="596"/>
      <c r="T387" s="542"/>
      <c r="U387" s="382"/>
      <c r="V387" s="242"/>
      <c r="W387" s="242"/>
      <c r="X387" s="242"/>
      <c r="Y387" s="242"/>
      <c r="Z387" s="242"/>
      <c r="AA387" s="242"/>
      <c r="AB387" s="242"/>
      <c r="AC387" s="242"/>
      <c r="AD387" s="242"/>
      <c r="AE387" s="242"/>
      <c r="AF387" s="242"/>
      <c r="AG387" s="242"/>
      <c r="AJ387" s="385" t="s">
        <v>85</v>
      </c>
    </row>
    <row r="388" spans="1:36" ht="47.25" customHeight="1" x14ac:dyDescent="0.25">
      <c r="A388" s="949"/>
      <c r="B388" s="988"/>
      <c r="C388" s="619"/>
      <c r="D388" s="617"/>
      <c r="E388" s="615"/>
      <c r="F388" s="610"/>
      <c r="G388" s="610"/>
      <c r="H388" s="610"/>
      <c r="I388" s="610"/>
      <c r="J388" s="610"/>
      <c r="K388" s="610"/>
      <c r="L388" s="610"/>
      <c r="M388" s="610"/>
      <c r="N388" s="610"/>
      <c r="O388" s="610"/>
      <c r="P388" s="610"/>
      <c r="Q388" s="610"/>
      <c r="R388" s="240" t="s">
        <v>980</v>
      </c>
      <c r="S388" s="597"/>
      <c r="T388" s="542"/>
      <c r="U388" s="382"/>
      <c r="V388" s="242"/>
      <c r="W388" s="242"/>
      <c r="X388" s="242"/>
      <c r="Y388" s="242"/>
      <c r="Z388" s="242"/>
      <c r="AA388" s="242"/>
      <c r="AB388" s="242"/>
      <c r="AC388" s="242"/>
      <c r="AD388" s="242"/>
      <c r="AE388" s="242"/>
      <c r="AF388" s="242"/>
      <c r="AG388" s="242"/>
      <c r="AJ388" s="385" t="s">
        <v>85</v>
      </c>
    </row>
    <row r="389" spans="1:36" ht="63" customHeight="1" x14ac:dyDescent="0.25">
      <c r="A389" s="949"/>
      <c r="B389" s="988"/>
      <c r="C389" s="526" t="s">
        <v>1401</v>
      </c>
      <c r="D389" s="524" t="s">
        <v>486</v>
      </c>
      <c r="E389" s="527">
        <v>1</v>
      </c>
      <c r="F389" s="410">
        <v>1</v>
      </c>
      <c r="G389" s="410">
        <v>1</v>
      </c>
      <c r="H389" s="410">
        <v>1</v>
      </c>
      <c r="I389" s="410">
        <v>1</v>
      </c>
      <c r="J389" s="410">
        <v>1</v>
      </c>
      <c r="K389" s="410">
        <v>1</v>
      </c>
      <c r="L389" s="410">
        <v>1</v>
      </c>
      <c r="M389" s="410">
        <v>1</v>
      </c>
      <c r="N389" s="410">
        <v>1</v>
      </c>
      <c r="O389" s="410">
        <v>1</v>
      </c>
      <c r="P389" s="410">
        <v>1</v>
      </c>
      <c r="Q389" s="410">
        <v>1</v>
      </c>
      <c r="R389" s="381" t="s">
        <v>981</v>
      </c>
      <c r="S389" s="381" t="s">
        <v>982</v>
      </c>
      <c r="T389" s="542"/>
      <c r="U389" s="397">
        <v>176000</v>
      </c>
      <c r="V389" s="334"/>
      <c r="W389" s="334"/>
      <c r="X389" s="334"/>
      <c r="Y389" s="334"/>
      <c r="Z389" s="334"/>
      <c r="AA389" s="334"/>
      <c r="AB389" s="334"/>
      <c r="AC389" s="242"/>
      <c r="AD389" s="242"/>
      <c r="AE389" s="334"/>
      <c r="AF389" s="334"/>
      <c r="AG389" s="334"/>
      <c r="AJ389" s="385" t="s">
        <v>84</v>
      </c>
    </row>
    <row r="390" spans="1:36" ht="45" x14ac:dyDescent="0.25">
      <c r="A390" s="949"/>
      <c r="B390" s="618" t="s">
        <v>964</v>
      </c>
      <c r="C390" s="941" t="s">
        <v>1402</v>
      </c>
      <c r="D390" s="616" t="s">
        <v>486</v>
      </c>
      <c r="E390" s="614">
        <v>1</v>
      </c>
      <c r="F390" s="608">
        <v>1</v>
      </c>
      <c r="G390" s="608">
        <v>1</v>
      </c>
      <c r="H390" s="608">
        <v>1</v>
      </c>
      <c r="I390" s="608">
        <v>1</v>
      </c>
      <c r="J390" s="608">
        <v>1</v>
      </c>
      <c r="K390" s="608">
        <v>1</v>
      </c>
      <c r="L390" s="608">
        <v>1</v>
      </c>
      <c r="M390" s="608">
        <v>1</v>
      </c>
      <c r="N390" s="608">
        <v>1</v>
      </c>
      <c r="O390" s="608">
        <v>1</v>
      </c>
      <c r="P390" s="608">
        <v>1</v>
      </c>
      <c r="Q390" s="608">
        <v>1</v>
      </c>
      <c r="R390" s="381" t="s">
        <v>1097</v>
      </c>
      <c r="S390" s="381" t="s">
        <v>983</v>
      </c>
      <c r="T390" s="542"/>
      <c r="U390" s="382"/>
      <c r="V390" s="334"/>
      <c r="W390" s="334"/>
      <c r="X390" s="334"/>
      <c r="Y390" s="334"/>
      <c r="Z390" s="334"/>
      <c r="AA390" s="334"/>
      <c r="AB390" s="334"/>
      <c r="AC390" s="242"/>
      <c r="AD390" s="242"/>
      <c r="AE390" s="334"/>
      <c r="AF390" s="334"/>
      <c r="AG390" s="334"/>
      <c r="AJ390" s="385" t="s">
        <v>85</v>
      </c>
    </row>
    <row r="391" spans="1:36" ht="45" x14ac:dyDescent="0.25">
      <c r="A391" s="949"/>
      <c r="B391" s="949"/>
      <c r="C391" s="942"/>
      <c r="D391" s="944"/>
      <c r="E391" s="945"/>
      <c r="F391" s="609"/>
      <c r="G391" s="609"/>
      <c r="H391" s="609"/>
      <c r="I391" s="609"/>
      <c r="J391" s="609"/>
      <c r="K391" s="609"/>
      <c r="L391" s="609"/>
      <c r="M391" s="609"/>
      <c r="N391" s="609"/>
      <c r="O391" s="609"/>
      <c r="P391" s="609"/>
      <c r="Q391" s="609"/>
      <c r="R391" s="381" t="s">
        <v>1180</v>
      </c>
      <c r="S391" s="381" t="s">
        <v>984</v>
      </c>
      <c r="T391" s="542"/>
      <c r="U391" s="382"/>
      <c r="V391" s="306"/>
      <c r="W391" s="306"/>
      <c r="X391" s="306"/>
      <c r="Y391" s="306"/>
      <c r="Z391" s="306"/>
      <c r="AA391" s="306"/>
      <c r="AB391" s="334"/>
      <c r="AC391" s="255"/>
      <c r="AD391" s="255"/>
      <c r="AE391" s="306"/>
      <c r="AF391" s="306"/>
      <c r="AG391" s="306"/>
      <c r="AJ391" s="385" t="s">
        <v>85</v>
      </c>
    </row>
    <row r="392" spans="1:36" ht="45" x14ac:dyDescent="0.25">
      <c r="A392" s="949"/>
      <c r="B392" s="949"/>
      <c r="C392" s="943"/>
      <c r="D392" s="617"/>
      <c r="E392" s="615"/>
      <c r="F392" s="610"/>
      <c r="G392" s="610"/>
      <c r="H392" s="610"/>
      <c r="I392" s="610"/>
      <c r="J392" s="610"/>
      <c r="K392" s="610"/>
      <c r="L392" s="610"/>
      <c r="M392" s="610"/>
      <c r="N392" s="610"/>
      <c r="O392" s="610"/>
      <c r="P392" s="610"/>
      <c r="Q392" s="610"/>
      <c r="R392" s="381" t="s">
        <v>1181</v>
      </c>
      <c r="S392" s="381" t="s">
        <v>797</v>
      </c>
      <c r="T392" s="542"/>
      <c r="U392" s="382"/>
      <c r="V392" s="306"/>
      <c r="W392" s="306"/>
      <c r="X392" s="306"/>
      <c r="Y392" s="306"/>
      <c r="Z392" s="306"/>
      <c r="AA392" s="306"/>
      <c r="AB392" s="306"/>
      <c r="AC392" s="242"/>
      <c r="AD392" s="255"/>
      <c r="AE392" s="306"/>
      <c r="AF392" s="306"/>
      <c r="AG392" s="306"/>
      <c r="AJ392" s="385" t="s">
        <v>85</v>
      </c>
    </row>
    <row r="393" spans="1:36" ht="56.25" customHeight="1" x14ac:dyDescent="0.25">
      <c r="A393" s="949"/>
      <c r="B393" s="949"/>
      <c r="C393" s="618" t="s">
        <v>1403</v>
      </c>
      <c r="D393" s="616" t="s">
        <v>481</v>
      </c>
      <c r="E393" s="614">
        <v>1</v>
      </c>
      <c r="F393" s="612" t="s">
        <v>453</v>
      </c>
      <c r="G393" s="612" t="s">
        <v>453</v>
      </c>
      <c r="H393" s="608">
        <v>0.25</v>
      </c>
      <c r="I393" s="612" t="s">
        <v>453</v>
      </c>
      <c r="J393" s="612" t="s">
        <v>453</v>
      </c>
      <c r="K393" s="612" t="s">
        <v>453</v>
      </c>
      <c r="L393" s="612" t="s">
        <v>453</v>
      </c>
      <c r="M393" s="612" t="s">
        <v>453</v>
      </c>
      <c r="N393" s="608">
        <v>0.75</v>
      </c>
      <c r="O393" s="566" t="s">
        <v>453</v>
      </c>
      <c r="P393" s="566" t="s">
        <v>453</v>
      </c>
      <c r="Q393" s="566" t="s">
        <v>453</v>
      </c>
      <c r="R393" s="381" t="s">
        <v>1106</v>
      </c>
      <c r="S393" s="381" t="s">
        <v>1107</v>
      </c>
      <c r="T393" s="542"/>
      <c r="U393" s="570">
        <v>660000</v>
      </c>
      <c r="V393" s="306"/>
      <c r="W393" s="306"/>
      <c r="X393" s="334"/>
      <c r="Y393" s="306"/>
      <c r="Z393" s="306"/>
      <c r="AA393" s="306"/>
      <c r="AB393" s="306"/>
      <c r="AC393" s="255"/>
      <c r="AD393" s="255"/>
      <c r="AE393" s="306"/>
      <c r="AF393" s="306"/>
      <c r="AG393" s="306"/>
      <c r="AJ393" s="385" t="s">
        <v>84</v>
      </c>
    </row>
    <row r="394" spans="1:36" ht="66.75" customHeight="1" x14ac:dyDescent="0.25">
      <c r="A394" s="949"/>
      <c r="B394" s="949"/>
      <c r="C394" s="619"/>
      <c r="D394" s="617"/>
      <c r="E394" s="615"/>
      <c r="F394" s="613"/>
      <c r="G394" s="613"/>
      <c r="H394" s="610"/>
      <c r="I394" s="613"/>
      <c r="J394" s="613"/>
      <c r="K394" s="613"/>
      <c r="L394" s="613"/>
      <c r="M394" s="613"/>
      <c r="N394" s="610"/>
      <c r="O394" s="582"/>
      <c r="P394" s="582"/>
      <c r="Q394" s="582"/>
      <c r="R394" s="381" t="s">
        <v>1099</v>
      </c>
      <c r="S394" s="302" t="s">
        <v>985</v>
      </c>
      <c r="T394" s="542"/>
      <c r="U394" s="572"/>
      <c r="V394" s="335"/>
      <c r="W394" s="255"/>
      <c r="X394" s="255"/>
      <c r="Y394" s="255"/>
      <c r="Z394" s="255"/>
      <c r="AA394" s="255"/>
      <c r="AB394" s="255"/>
      <c r="AC394" s="255"/>
      <c r="AD394" s="242"/>
      <c r="AE394" s="255"/>
      <c r="AF394" s="255"/>
      <c r="AG394" s="306"/>
      <c r="AJ394" s="385" t="s">
        <v>84</v>
      </c>
    </row>
    <row r="395" spans="1:36" ht="37.5" customHeight="1" x14ac:dyDescent="0.25">
      <c r="A395" s="949"/>
      <c r="B395" s="949"/>
      <c r="C395" s="618" t="s">
        <v>1404</v>
      </c>
      <c r="D395" s="616" t="s">
        <v>481</v>
      </c>
      <c r="E395" s="614">
        <v>0.9</v>
      </c>
      <c r="F395" s="612" t="s">
        <v>453</v>
      </c>
      <c r="G395" s="612" t="s">
        <v>453</v>
      </c>
      <c r="H395" s="612" t="s">
        <v>453</v>
      </c>
      <c r="I395" s="612" t="s">
        <v>453</v>
      </c>
      <c r="J395" s="612" t="s">
        <v>453</v>
      </c>
      <c r="K395" s="612" t="s">
        <v>453</v>
      </c>
      <c r="L395" s="612" t="s">
        <v>453</v>
      </c>
      <c r="M395" s="612" t="s">
        <v>453</v>
      </c>
      <c r="N395" s="612" t="s">
        <v>453</v>
      </c>
      <c r="O395" s="612" t="s">
        <v>453</v>
      </c>
      <c r="P395" s="612" t="s">
        <v>453</v>
      </c>
      <c r="Q395" s="608">
        <v>0.9</v>
      </c>
      <c r="R395" s="381" t="s">
        <v>1308</v>
      </c>
      <c r="S395" s="302" t="s">
        <v>1310</v>
      </c>
      <c r="T395" s="542"/>
      <c r="U395" s="397"/>
      <c r="V395" s="335"/>
      <c r="W395" s="242"/>
      <c r="X395" s="255"/>
      <c r="Y395" s="255"/>
      <c r="Z395" s="255"/>
      <c r="AA395" s="255"/>
      <c r="AB395" s="255"/>
      <c r="AC395" s="255"/>
      <c r="AD395" s="255"/>
      <c r="AE395" s="255"/>
      <c r="AF395" s="255"/>
      <c r="AG395" s="306"/>
      <c r="AJ395" s="385" t="s">
        <v>85</v>
      </c>
    </row>
    <row r="396" spans="1:36" ht="66" customHeight="1" x14ac:dyDescent="0.25">
      <c r="A396" s="949"/>
      <c r="B396" s="949"/>
      <c r="C396" s="619"/>
      <c r="D396" s="617"/>
      <c r="E396" s="615"/>
      <c r="F396" s="613"/>
      <c r="G396" s="613"/>
      <c r="H396" s="613"/>
      <c r="I396" s="613"/>
      <c r="J396" s="613"/>
      <c r="K396" s="613"/>
      <c r="L396" s="613"/>
      <c r="M396" s="613"/>
      <c r="N396" s="613"/>
      <c r="O396" s="613"/>
      <c r="P396" s="613"/>
      <c r="Q396" s="610"/>
      <c r="R396" s="381" t="s">
        <v>1309</v>
      </c>
      <c r="S396" s="302" t="s">
        <v>793</v>
      </c>
      <c r="T396" s="542"/>
      <c r="U396" s="397"/>
      <c r="V396" s="335"/>
      <c r="W396" s="255"/>
      <c r="X396" s="255"/>
      <c r="Y396" s="255"/>
      <c r="Z396" s="255"/>
      <c r="AA396" s="255"/>
      <c r="AB396" s="255"/>
      <c r="AC396" s="255"/>
      <c r="AD396" s="255"/>
      <c r="AE396" s="255"/>
      <c r="AF396" s="255"/>
      <c r="AG396" s="334"/>
      <c r="AJ396" s="385" t="s">
        <v>85</v>
      </c>
    </row>
    <row r="397" spans="1:36" ht="66" customHeight="1" x14ac:dyDescent="0.25">
      <c r="A397" s="949"/>
      <c r="B397" s="949"/>
      <c r="C397" s="618" t="s">
        <v>1421</v>
      </c>
      <c r="D397" s="616" t="s">
        <v>481</v>
      </c>
      <c r="E397" s="614">
        <v>0.9</v>
      </c>
      <c r="F397" s="612" t="s">
        <v>453</v>
      </c>
      <c r="G397" s="788">
        <v>0.9</v>
      </c>
      <c r="H397" s="612" t="s">
        <v>453</v>
      </c>
      <c r="I397" s="612" t="s">
        <v>453</v>
      </c>
      <c r="J397" s="612" t="s">
        <v>453</v>
      </c>
      <c r="K397" s="612" t="s">
        <v>453</v>
      </c>
      <c r="L397" s="788">
        <v>0.9</v>
      </c>
      <c r="M397" s="612" t="s">
        <v>453</v>
      </c>
      <c r="N397" s="612" t="s">
        <v>453</v>
      </c>
      <c r="O397" s="612" t="s">
        <v>453</v>
      </c>
      <c r="P397" s="612" t="s">
        <v>453</v>
      </c>
      <c r="Q397" s="608">
        <v>0.9</v>
      </c>
      <c r="R397" s="381" t="s">
        <v>1319</v>
      </c>
      <c r="S397" s="302" t="s">
        <v>1320</v>
      </c>
      <c r="T397" s="542"/>
      <c r="U397" s="397"/>
      <c r="V397" s="335"/>
      <c r="W397" s="242"/>
      <c r="X397" s="255"/>
      <c r="Y397" s="255"/>
      <c r="Z397" s="255"/>
      <c r="AA397" s="255"/>
      <c r="AB397" s="255"/>
      <c r="AC397" s="255"/>
      <c r="AD397" s="255"/>
      <c r="AE397" s="255"/>
      <c r="AF397" s="255"/>
      <c r="AG397" s="306"/>
      <c r="AJ397" s="385" t="s">
        <v>85</v>
      </c>
    </row>
    <row r="398" spans="1:36" ht="66" customHeight="1" x14ac:dyDescent="0.25">
      <c r="A398" s="619"/>
      <c r="B398" s="619"/>
      <c r="C398" s="619"/>
      <c r="D398" s="617"/>
      <c r="E398" s="615"/>
      <c r="F398" s="613"/>
      <c r="G398" s="790"/>
      <c r="H398" s="613"/>
      <c r="I398" s="613"/>
      <c r="J398" s="613"/>
      <c r="K398" s="613"/>
      <c r="L398" s="790"/>
      <c r="M398" s="613"/>
      <c r="N398" s="613"/>
      <c r="O398" s="613"/>
      <c r="P398" s="613"/>
      <c r="Q398" s="610"/>
      <c r="R398" s="381" t="s">
        <v>1321</v>
      </c>
      <c r="S398" s="302" t="s">
        <v>793</v>
      </c>
      <c r="T398" s="543"/>
      <c r="U398" s="397"/>
      <c r="V398" s="335"/>
      <c r="W398" s="255"/>
      <c r="X398" s="255"/>
      <c r="Y398" s="255"/>
      <c r="Z398" s="255"/>
      <c r="AA398" s="255"/>
      <c r="AB398" s="513"/>
      <c r="AC398" s="255"/>
      <c r="AD398" s="255"/>
      <c r="AE398" s="255"/>
      <c r="AF398" s="255"/>
      <c r="AG398" s="514"/>
      <c r="AJ398" s="385" t="s">
        <v>85</v>
      </c>
    </row>
    <row r="399" spans="1:36" ht="27" customHeight="1" x14ac:dyDescent="0.25">
      <c r="A399" s="546" t="s">
        <v>987</v>
      </c>
      <c r="B399" s="546"/>
      <c r="C399" s="546"/>
      <c r="D399" s="546"/>
      <c r="E399" s="546"/>
      <c r="F399" s="546"/>
      <c r="G399" s="546"/>
      <c r="H399" s="546"/>
      <c r="I399" s="546"/>
      <c r="J399" s="546"/>
      <c r="K399" s="546"/>
      <c r="L399" s="546"/>
      <c r="M399" s="546"/>
      <c r="N399" s="546"/>
      <c r="O399" s="546"/>
      <c r="P399" s="546"/>
      <c r="Q399" s="546"/>
      <c r="R399" s="546"/>
      <c r="S399" s="546"/>
      <c r="T399" s="546"/>
      <c r="U399" s="546"/>
      <c r="V399" s="546"/>
      <c r="W399" s="546"/>
      <c r="X399" s="546"/>
      <c r="Y399" s="546"/>
      <c r="Z399" s="546"/>
      <c r="AA399" s="546"/>
      <c r="AB399" s="546"/>
      <c r="AC399" s="546"/>
      <c r="AD399" s="546"/>
      <c r="AE399" s="546"/>
      <c r="AF399" s="546"/>
      <c r="AG399" s="546"/>
      <c r="AH399" s="546"/>
      <c r="AI399" s="546"/>
      <c r="AJ399" s="546"/>
    </row>
    <row r="400" spans="1:36" ht="27" customHeight="1" x14ac:dyDescent="0.25">
      <c r="A400" s="546" t="s">
        <v>1080</v>
      </c>
      <c r="B400" s="546"/>
      <c r="C400" s="546"/>
      <c r="D400" s="546"/>
      <c r="E400" s="546"/>
      <c r="F400" s="546"/>
      <c r="G400" s="546"/>
      <c r="H400" s="546"/>
      <c r="I400" s="546"/>
      <c r="J400" s="546"/>
      <c r="K400" s="546"/>
      <c r="L400" s="546"/>
      <c r="M400" s="546"/>
      <c r="N400" s="546"/>
      <c r="O400" s="546"/>
      <c r="P400" s="546"/>
      <c r="Q400" s="546"/>
      <c r="R400" s="546"/>
      <c r="S400" s="546"/>
      <c r="T400" s="546"/>
      <c r="U400" s="546"/>
      <c r="V400" s="546"/>
      <c r="W400" s="546"/>
      <c r="X400" s="546"/>
      <c r="Y400" s="546"/>
      <c r="Z400" s="546"/>
      <c r="AA400" s="546"/>
      <c r="AB400" s="546"/>
      <c r="AC400" s="546"/>
      <c r="AD400" s="546"/>
      <c r="AE400" s="546"/>
      <c r="AF400" s="546"/>
      <c r="AG400" s="546"/>
      <c r="AH400" s="546"/>
      <c r="AI400" s="546"/>
      <c r="AJ400" s="546"/>
    </row>
    <row r="401" spans="1:36" ht="34.5" customHeight="1" x14ac:dyDescent="0.25">
      <c r="A401" s="546" t="s">
        <v>1081</v>
      </c>
      <c r="B401" s="546"/>
      <c r="C401" s="546"/>
      <c r="D401" s="546"/>
      <c r="E401" s="546"/>
      <c r="F401" s="546"/>
      <c r="G401" s="546"/>
      <c r="H401" s="546"/>
      <c r="I401" s="546"/>
      <c r="J401" s="546"/>
      <c r="K401" s="546"/>
      <c r="L401" s="546"/>
      <c r="M401" s="546"/>
      <c r="N401" s="546"/>
      <c r="O401" s="546"/>
      <c r="P401" s="546"/>
      <c r="Q401" s="546"/>
      <c r="R401" s="546"/>
      <c r="S401" s="546"/>
      <c r="T401" s="546"/>
      <c r="U401" s="546"/>
      <c r="V401" s="546"/>
      <c r="W401" s="546"/>
      <c r="X401" s="546"/>
      <c r="Y401" s="546"/>
      <c r="Z401" s="546"/>
      <c r="AA401" s="546"/>
      <c r="AB401" s="546"/>
      <c r="AC401" s="546"/>
      <c r="AD401" s="546"/>
      <c r="AE401" s="546"/>
      <c r="AF401" s="546"/>
      <c r="AG401" s="546"/>
      <c r="AH401" s="546"/>
      <c r="AI401" s="546"/>
      <c r="AJ401" s="546"/>
    </row>
    <row r="402" spans="1:36" ht="78.75" customHeight="1" x14ac:dyDescent="0.25">
      <c r="A402" s="659" t="s">
        <v>990</v>
      </c>
      <c r="B402" s="659" t="s">
        <v>991</v>
      </c>
      <c r="C402" s="890" t="s">
        <v>1405</v>
      </c>
      <c r="D402" s="666" t="s">
        <v>895</v>
      </c>
      <c r="E402" s="578">
        <v>0.85</v>
      </c>
      <c r="F402" s="580">
        <v>0.85</v>
      </c>
      <c r="G402" s="580">
        <v>0.85</v>
      </c>
      <c r="H402" s="580">
        <v>0.85</v>
      </c>
      <c r="I402" s="580">
        <v>0.85</v>
      </c>
      <c r="J402" s="580">
        <v>0.85</v>
      </c>
      <c r="K402" s="580">
        <v>0.85</v>
      </c>
      <c r="L402" s="580">
        <v>0.85</v>
      </c>
      <c r="M402" s="580">
        <v>0.85</v>
      </c>
      <c r="N402" s="580">
        <v>0.85</v>
      </c>
      <c r="O402" s="580">
        <v>0.85</v>
      </c>
      <c r="P402" s="580">
        <v>0.85</v>
      </c>
      <c r="Q402" s="580">
        <v>0.85</v>
      </c>
      <c r="R402" s="381" t="s">
        <v>1000</v>
      </c>
      <c r="S402" s="381" t="s">
        <v>1015</v>
      </c>
      <c r="T402" s="541" t="s">
        <v>1001</v>
      </c>
      <c r="U402" s="382"/>
      <c r="V402" s="242"/>
      <c r="W402" s="242"/>
      <c r="X402" s="242"/>
      <c r="Y402" s="242"/>
      <c r="Z402" s="242"/>
      <c r="AA402" s="242"/>
      <c r="AB402" s="242"/>
      <c r="AC402" s="242"/>
      <c r="AD402" s="242"/>
      <c r="AE402" s="242"/>
      <c r="AF402" s="242"/>
      <c r="AG402" s="242"/>
      <c r="AJ402" s="385" t="s">
        <v>85</v>
      </c>
    </row>
    <row r="403" spans="1:36" ht="30" customHeight="1" x14ac:dyDescent="0.25">
      <c r="A403" s="659"/>
      <c r="B403" s="659"/>
      <c r="C403" s="891"/>
      <c r="D403" s="667"/>
      <c r="E403" s="579"/>
      <c r="F403" s="581"/>
      <c r="G403" s="581"/>
      <c r="H403" s="581"/>
      <c r="I403" s="581"/>
      <c r="J403" s="581"/>
      <c r="K403" s="581"/>
      <c r="L403" s="581"/>
      <c r="M403" s="581"/>
      <c r="N403" s="581"/>
      <c r="O403" s="581"/>
      <c r="P403" s="581"/>
      <c r="Q403" s="581"/>
      <c r="R403" s="381" t="s">
        <v>1004</v>
      </c>
      <c r="S403" s="381" t="s">
        <v>1016</v>
      </c>
      <c r="T403" s="542"/>
      <c r="U403" s="397">
        <v>770000</v>
      </c>
      <c r="V403" s="255"/>
      <c r="W403" s="255"/>
      <c r="X403" s="255"/>
      <c r="Y403" s="255"/>
      <c r="Z403" s="255"/>
      <c r="AA403" s="255"/>
      <c r="AB403" s="242"/>
      <c r="AC403" s="255"/>
      <c r="AD403" s="255"/>
      <c r="AE403" s="255"/>
      <c r="AF403" s="242"/>
      <c r="AG403" s="255"/>
      <c r="AJ403" s="385" t="s">
        <v>84</v>
      </c>
    </row>
    <row r="404" spans="1:36" ht="30" customHeight="1" x14ac:dyDescent="0.25">
      <c r="A404" s="659"/>
      <c r="B404" s="659"/>
      <c r="C404" s="891"/>
      <c r="D404" s="667"/>
      <c r="E404" s="579"/>
      <c r="F404" s="581"/>
      <c r="G404" s="581"/>
      <c r="H404" s="581"/>
      <c r="I404" s="581"/>
      <c r="J404" s="581"/>
      <c r="K404" s="581"/>
      <c r="L404" s="581"/>
      <c r="M404" s="581"/>
      <c r="N404" s="581"/>
      <c r="O404" s="581"/>
      <c r="P404" s="581"/>
      <c r="Q404" s="581"/>
      <c r="R404" s="381" t="s">
        <v>1005</v>
      </c>
      <c r="S404" s="381" t="s">
        <v>1017</v>
      </c>
      <c r="T404" s="542"/>
      <c r="U404" s="382"/>
      <c r="V404" s="242"/>
      <c r="W404" s="242"/>
      <c r="X404" s="242"/>
      <c r="Y404" s="242"/>
      <c r="Z404" s="242"/>
      <c r="AA404" s="242"/>
      <c r="AB404" s="242"/>
      <c r="AC404" s="242"/>
      <c r="AD404" s="242"/>
      <c r="AE404" s="242"/>
      <c r="AF404" s="242"/>
      <c r="AG404" s="242"/>
      <c r="AJ404" s="385" t="s">
        <v>85</v>
      </c>
    </row>
    <row r="405" spans="1:36" ht="63.75" customHeight="1" x14ac:dyDescent="0.25">
      <c r="A405" s="659"/>
      <c r="B405" s="659"/>
      <c r="C405" s="891"/>
      <c r="D405" s="667"/>
      <c r="E405" s="579"/>
      <c r="F405" s="581"/>
      <c r="G405" s="581"/>
      <c r="H405" s="581"/>
      <c r="I405" s="581"/>
      <c r="J405" s="581"/>
      <c r="K405" s="581"/>
      <c r="L405" s="581"/>
      <c r="M405" s="581"/>
      <c r="N405" s="581"/>
      <c r="O405" s="581"/>
      <c r="P405" s="581"/>
      <c r="Q405" s="581"/>
      <c r="R405" s="381" t="s">
        <v>993</v>
      </c>
      <c r="S405" s="381" t="s">
        <v>994</v>
      </c>
      <c r="T405" s="542"/>
      <c r="U405" s="397">
        <v>3912</v>
      </c>
      <c r="V405" s="255"/>
      <c r="W405" s="255"/>
      <c r="X405" s="255"/>
      <c r="Y405" s="255"/>
      <c r="Z405" s="255"/>
      <c r="AA405" s="242"/>
      <c r="AB405" s="255"/>
      <c r="AC405" s="255"/>
      <c r="AD405" s="255"/>
      <c r="AE405" s="255"/>
      <c r="AF405" s="255"/>
      <c r="AG405" s="242"/>
      <c r="AJ405" s="385" t="s">
        <v>84</v>
      </c>
    </row>
    <row r="406" spans="1:36" ht="30" x14ac:dyDescent="0.25">
      <c r="A406" s="659"/>
      <c r="B406" s="659"/>
      <c r="C406" s="891"/>
      <c r="D406" s="667"/>
      <c r="E406" s="579"/>
      <c r="F406" s="581"/>
      <c r="G406" s="581"/>
      <c r="H406" s="581"/>
      <c r="I406" s="581"/>
      <c r="J406" s="581"/>
      <c r="K406" s="581"/>
      <c r="L406" s="581"/>
      <c r="M406" s="581"/>
      <c r="N406" s="581"/>
      <c r="O406" s="581"/>
      <c r="P406" s="581"/>
      <c r="Q406" s="581"/>
      <c r="R406" s="381" t="s">
        <v>995</v>
      </c>
      <c r="S406" s="381" t="s">
        <v>996</v>
      </c>
      <c r="T406" s="542"/>
      <c r="U406" s="382"/>
      <c r="V406" s="242"/>
      <c r="W406" s="242"/>
      <c r="X406" s="242"/>
      <c r="Y406" s="242"/>
      <c r="Z406" s="242"/>
      <c r="AA406" s="242"/>
      <c r="AB406" s="242"/>
      <c r="AC406" s="242"/>
      <c r="AD406" s="242"/>
      <c r="AE406" s="242"/>
      <c r="AF406" s="242"/>
      <c r="AG406" s="242"/>
      <c r="AJ406" s="385" t="s">
        <v>84</v>
      </c>
    </row>
    <row r="407" spans="1:36" ht="82.5" customHeight="1" x14ac:dyDescent="0.25">
      <c r="A407" s="659"/>
      <c r="B407" s="659"/>
      <c r="C407" s="891"/>
      <c r="D407" s="667"/>
      <c r="E407" s="579"/>
      <c r="F407" s="581"/>
      <c r="G407" s="581"/>
      <c r="H407" s="581"/>
      <c r="I407" s="581"/>
      <c r="J407" s="581"/>
      <c r="K407" s="581"/>
      <c r="L407" s="581"/>
      <c r="M407" s="581"/>
      <c r="N407" s="581"/>
      <c r="O407" s="581"/>
      <c r="P407" s="581"/>
      <c r="Q407" s="581"/>
      <c r="R407" s="381" t="s">
        <v>1006</v>
      </c>
      <c r="S407" s="381" t="s">
        <v>999</v>
      </c>
      <c r="T407" s="542"/>
      <c r="U407" s="382"/>
      <c r="V407" s="255"/>
      <c r="W407" s="255"/>
      <c r="X407" s="242"/>
      <c r="Y407" s="255"/>
      <c r="Z407" s="255"/>
      <c r="AA407" s="242"/>
      <c r="AB407" s="255"/>
      <c r="AC407" s="255"/>
      <c r="AD407" s="242"/>
      <c r="AE407" s="255"/>
      <c r="AF407" s="255"/>
      <c r="AG407" s="242"/>
      <c r="AJ407" s="385" t="s">
        <v>85</v>
      </c>
    </row>
    <row r="408" spans="1:36" ht="30" x14ac:dyDescent="0.25">
      <c r="A408" s="659"/>
      <c r="B408" s="659"/>
      <c r="C408" s="891"/>
      <c r="D408" s="667"/>
      <c r="E408" s="579"/>
      <c r="F408" s="581"/>
      <c r="G408" s="581"/>
      <c r="H408" s="581"/>
      <c r="I408" s="581"/>
      <c r="J408" s="581"/>
      <c r="K408" s="581"/>
      <c r="L408" s="581"/>
      <c r="M408" s="581"/>
      <c r="N408" s="581"/>
      <c r="O408" s="581"/>
      <c r="P408" s="581"/>
      <c r="Q408" s="581"/>
      <c r="R408" s="381" t="s">
        <v>1007</v>
      </c>
      <c r="S408" s="381" t="s">
        <v>997</v>
      </c>
      <c r="T408" s="542"/>
      <c r="U408" s="382"/>
      <c r="V408" s="255"/>
      <c r="W408" s="255"/>
      <c r="X408" s="242"/>
      <c r="Y408" s="255"/>
      <c r="Z408" s="255"/>
      <c r="AA408" s="242"/>
      <c r="AB408" s="255"/>
      <c r="AC408" s="255"/>
      <c r="AD408" s="242"/>
      <c r="AE408" s="255"/>
      <c r="AF408" s="255"/>
      <c r="AG408" s="242"/>
      <c r="AJ408" s="385" t="s">
        <v>85</v>
      </c>
    </row>
    <row r="409" spans="1:36" ht="30" x14ac:dyDescent="0.25">
      <c r="A409" s="659"/>
      <c r="B409" s="659"/>
      <c r="C409" s="891"/>
      <c r="D409" s="667"/>
      <c r="E409" s="579"/>
      <c r="F409" s="581"/>
      <c r="G409" s="581"/>
      <c r="H409" s="581"/>
      <c r="I409" s="581"/>
      <c r="J409" s="581"/>
      <c r="K409" s="581"/>
      <c r="L409" s="581"/>
      <c r="M409" s="581"/>
      <c r="N409" s="581"/>
      <c r="O409" s="581"/>
      <c r="P409" s="581"/>
      <c r="Q409" s="581"/>
      <c r="R409" s="381" t="s">
        <v>1008</v>
      </c>
      <c r="S409" s="381" t="s">
        <v>1018</v>
      </c>
      <c r="T409" s="542"/>
      <c r="U409" s="382"/>
      <c r="V409" s="255"/>
      <c r="W409" s="255"/>
      <c r="X409" s="242"/>
      <c r="Y409" s="255"/>
      <c r="Z409" s="255"/>
      <c r="AA409" s="242"/>
      <c r="AB409" s="255"/>
      <c r="AC409" s="255"/>
      <c r="AD409" s="242"/>
      <c r="AE409" s="255"/>
      <c r="AF409" s="255"/>
      <c r="AG409" s="242"/>
      <c r="AJ409" s="385" t="s">
        <v>85</v>
      </c>
    </row>
    <row r="410" spans="1:36" ht="30" x14ac:dyDescent="0.25">
      <c r="A410" s="659"/>
      <c r="B410" s="659"/>
      <c r="C410" s="892"/>
      <c r="D410" s="668"/>
      <c r="E410" s="669"/>
      <c r="F410" s="660"/>
      <c r="G410" s="660"/>
      <c r="H410" s="660"/>
      <c r="I410" s="660"/>
      <c r="J410" s="660"/>
      <c r="K410" s="660"/>
      <c r="L410" s="660"/>
      <c r="M410" s="660"/>
      <c r="N410" s="660"/>
      <c r="O410" s="660"/>
      <c r="P410" s="660"/>
      <c r="Q410" s="660"/>
      <c r="R410" s="240" t="s">
        <v>1009</v>
      </c>
      <c r="S410" s="413" t="s">
        <v>998</v>
      </c>
      <c r="T410" s="543"/>
      <c r="U410" s="382"/>
      <c r="V410" s="255"/>
      <c r="W410" s="255"/>
      <c r="X410" s="255"/>
      <c r="Y410" s="255"/>
      <c r="Z410" s="255"/>
      <c r="AA410" s="255"/>
      <c r="AB410" s="255"/>
      <c r="AC410" s="255"/>
      <c r="AD410" s="242"/>
      <c r="AE410" s="255"/>
      <c r="AF410" s="255"/>
      <c r="AG410" s="255"/>
      <c r="AJ410" s="385" t="s">
        <v>85</v>
      </c>
    </row>
    <row r="411" spans="1:36" ht="63" customHeight="1" x14ac:dyDescent="0.25">
      <c r="A411" s="659"/>
      <c r="B411" s="659"/>
      <c r="C411" s="554" t="s">
        <v>1406</v>
      </c>
      <c r="D411" s="666" t="s">
        <v>481</v>
      </c>
      <c r="E411" s="672">
        <v>1500</v>
      </c>
      <c r="F411" s="664" t="s">
        <v>453</v>
      </c>
      <c r="G411" s="664" t="s">
        <v>453</v>
      </c>
      <c r="H411" s="664" t="s">
        <v>453</v>
      </c>
      <c r="I411" s="664" t="s">
        <v>453</v>
      </c>
      <c r="J411" s="664" t="s">
        <v>453</v>
      </c>
      <c r="K411" s="664" t="s">
        <v>453</v>
      </c>
      <c r="L411" s="664" t="s">
        <v>453</v>
      </c>
      <c r="M411" s="664" t="s">
        <v>453</v>
      </c>
      <c r="N411" s="664" t="s">
        <v>453</v>
      </c>
      <c r="O411" s="664" t="s">
        <v>453</v>
      </c>
      <c r="P411" s="664" t="s">
        <v>453</v>
      </c>
      <c r="Q411" s="670">
        <v>1500</v>
      </c>
      <c r="R411" s="381" t="s">
        <v>1019</v>
      </c>
      <c r="S411" s="381" t="s">
        <v>1002</v>
      </c>
      <c r="T411" s="541" t="s">
        <v>1001</v>
      </c>
      <c r="U411" s="397">
        <v>834988</v>
      </c>
      <c r="V411" s="255"/>
      <c r="W411" s="255"/>
      <c r="X411" s="242"/>
      <c r="Y411" s="255"/>
      <c r="Z411" s="255"/>
      <c r="AA411" s="242"/>
      <c r="AB411" s="255"/>
      <c r="AC411" s="255"/>
      <c r="AD411" s="242"/>
      <c r="AE411" s="255"/>
      <c r="AF411" s="255"/>
      <c r="AG411" s="242"/>
      <c r="AJ411" s="385" t="s">
        <v>85</v>
      </c>
    </row>
    <row r="412" spans="1:36" ht="30" x14ac:dyDescent="0.25">
      <c r="A412" s="659"/>
      <c r="B412" s="659"/>
      <c r="C412" s="555"/>
      <c r="D412" s="667"/>
      <c r="E412" s="673"/>
      <c r="F412" s="665"/>
      <c r="G412" s="665"/>
      <c r="H412" s="665"/>
      <c r="I412" s="665"/>
      <c r="J412" s="665"/>
      <c r="K412" s="665"/>
      <c r="L412" s="665"/>
      <c r="M412" s="665"/>
      <c r="N412" s="665"/>
      <c r="O412" s="665"/>
      <c r="P412" s="665"/>
      <c r="Q412" s="671"/>
      <c r="R412" s="381" t="s">
        <v>1020</v>
      </c>
      <c r="S412" s="381" t="s">
        <v>1003</v>
      </c>
      <c r="T412" s="542"/>
      <c r="U412" s="382"/>
      <c r="V412" s="255"/>
      <c r="W412" s="255"/>
      <c r="X412" s="242"/>
      <c r="Y412" s="255"/>
      <c r="Z412" s="255"/>
      <c r="AA412" s="242"/>
      <c r="AB412" s="255"/>
      <c r="AC412" s="255"/>
      <c r="AD412" s="242"/>
      <c r="AE412" s="255"/>
      <c r="AF412" s="255"/>
      <c r="AG412" s="242"/>
      <c r="AJ412" s="385" t="s">
        <v>85</v>
      </c>
    </row>
    <row r="413" spans="1:36" ht="51" customHeight="1" x14ac:dyDescent="0.25">
      <c r="A413" s="659"/>
      <c r="B413" s="659"/>
      <c r="C413" s="554" t="s">
        <v>1407</v>
      </c>
      <c r="D413" s="627" t="s">
        <v>481</v>
      </c>
      <c r="E413" s="640">
        <v>0.8</v>
      </c>
      <c r="F413" s="622" t="s">
        <v>453</v>
      </c>
      <c r="G413" s="622" t="s">
        <v>453</v>
      </c>
      <c r="H413" s="622" t="s">
        <v>453</v>
      </c>
      <c r="I413" s="622" t="s">
        <v>453</v>
      </c>
      <c r="J413" s="622" t="s">
        <v>453</v>
      </c>
      <c r="K413" s="622" t="s">
        <v>453</v>
      </c>
      <c r="L413" s="958">
        <v>0.8</v>
      </c>
      <c r="M413" s="622" t="s">
        <v>453</v>
      </c>
      <c r="N413" s="622" t="s">
        <v>453</v>
      </c>
      <c r="O413" s="622" t="s">
        <v>453</v>
      </c>
      <c r="P413" s="622" t="s">
        <v>453</v>
      </c>
      <c r="Q413" s="622" t="s">
        <v>453</v>
      </c>
      <c r="R413" s="240" t="s">
        <v>1330</v>
      </c>
      <c r="S413" s="381" t="s">
        <v>1010</v>
      </c>
      <c r="T413" s="542"/>
      <c r="U413" s="382"/>
      <c r="V413" s="255"/>
      <c r="W413" s="255"/>
      <c r="X413" s="255"/>
      <c r="Y413" s="255"/>
      <c r="Z413" s="255"/>
      <c r="AA413" s="255"/>
      <c r="AB413" s="255"/>
      <c r="AC413" s="255"/>
      <c r="AD413" s="255"/>
      <c r="AE413" s="242"/>
      <c r="AF413" s="255"/>
      <c r="AG413" s="255"/>
      <c r="AJ413" s="385" t="s">
        <v>85</v>
      </c>
    </row>
    <row r="414" spans="1:36" ht="30" customHeight="1" x14ac:dyDescent="0.25">
      <c r="A414" s="659"/>
      <c r="B414" s="659"/>
      <c r="C414" s="556"/>
      <c r="D414" s="628"/>
      <c r="E414" s="641"/>
      <c r="F414" s="623"/>
      <c r="G414" s="623"/>
      <c r="H414" s="623"/>
      <c r="I414" s="623"/>
      <c r="J414" s="623"/>
      <c r="K414" s="623"/>
      <c r="L414" s="959"/>
      <c r="M414" s="623"/>
      <c r="N414" s="623"/>
      <c r="O414" s="623"/>
      <c r="P414" s="623"/>
      <c r="Q414" s="623"/>
      <c r="R414" s="240" t="s">
        <v>1331</v>
      </c>
      <c r="S414" s="381" t="s">
        <v>1011</v>
      </c>
      <c r="T414" s="542"/>
      <c r="U414" s="382"/>
      <c r="V414" s="255"/>
      <c r="W414" s="255"/>
      <c r="X414" s="255"/>
      <c r="Y414" s="255"/>
      <c r="Z414" s="255"/>
      <c r="AA414" s="255"/>
      <c r="AB414" s="255"/>
      <c r="AC414" s="255"/>
      <c r="AD414" s="255"/>
      <c r="AE414" s="242"/>
      <c r="AF414" s="255"/>
      <c r="AG414" s="255"/>
      <c r="AJ414" s="385" t="s">
        <v>85</v>
      </c>
    </row>
    <row r="415" spans="1:36" ht="30" customHeight="1" x14ac:dyDescent="0.25">
      <c r="A415" s="659"/>
      <c r="B415" s="659"/>
      <c r="C415" s="656" t="s">
        <v>1163</v>
      </c>
      <c r="D415" s="653">
        <v>1</v>
      </c>
      <c r="E415" s="1001"/>
      <c r="F415" s="643" t="s">
        <v>453</v>
      </c>
      <c r="G415" s="643" t="s">
        <v>453</v>
      </c>
      <c r="H415" s="643" t="s">
        <v>453</v>
      </c>
      <c r="I415" s="643" t="s">
        <v>453</v>
      </c>
      <c r="J415" s="643" t="s">
        <v>453</v>
      </c>
      <c r="K415" s="643" t="s">
        <v>453</v>
      </c>
      <c r="L415" s="955">
        <v>1</v>
      </c>
      <c r="M415" s="643" t="s">
        <v>453</v>
      </c>
      <c r="N415" s="643" t="s">
        <v>453</v>
      </c>
      <c r="O415" s="643" t="s">
        <v>453</v>
      </c>
      <c r="P415" s="643" t="s">
        <v>453</v>
      </c>
      <c r="Q415" s="643" t="s">
        <v>453</v>
      </c>
      <c r="R415" s="240" t="s">
        <v>1332</v>
      </c>
      <c r="S415" s="381" t="s">
        <v>1012</v>
      </c>
      <c r="T415" s="542"/>
      <c r="U415" s="382"/>
      <c r="V415" s="255"/>
      <c r="W415" s="255"/>
      <c r="X415" s="255"/>
      <c r="Y415" s="242"/>
      <c r="Z415" s="242"/>
      <c r="AA415" s="242"/>
      <c r="AB415" s="255"/>
      <c r="AC415" s="255"/>
      <c r="AD415" s="255"/>
      <c r="AE415" s="255"/>
      <c r="AF415" s="255"/>
      <c r="AG415" s="255"/>
      <c r="AJ415" s="385" t="s">
        <v>84</v>
      </c>
    </row>
    <row r="416" spans="1:36" ht="30" customHeight="1" x14ac:dyDescent="0.25">
      <c r="A416" s="659"/>
      <c r="B416" s="659"/>
      <c r="C416" s="657"/>
      <c r="D416" s="654"/>
      <c r="E416" s="1002"/>
      <c r="F416" s="644"/>
      <c r="G416" s="644"/>
      <c r="H416" s="644"/>
      <c r="I416" s="644"/>
      <c r="J416" s="644"/>
      <c r="K416" s="644"/>
      <c r="L416" s="956"/>
      <c r="M416" s="644"/>
      <c r="N416" s="644"/>
      <c r="O416" s="644"/>
      <c r="P416" s="644"/>
      <c r="Q416" s="644"/>
      <c r="R416" s="381" t="s">
        <v>1100</v>
      </c>
      <c r="S416" s="381" t="s">
        <v>1283</v>
      </c>
      <c r="T416" s="542"/>
      <c r="U416" s="397">
        <v>400000</v>
      </c>
      <c r="V416" s="255"/>
      <c r="W416" s="255"/>
      <c r="X416" s="255"/>
      <c r="Y416" s="255"/>
      <c r="Z416" s="255"/>
      <c r="AA416" s="255"/>
      <c r="AB416" s="255"/>
      <c r="AC416" s="255"/>
      <c r="AD416" s="255"/>
      <c r="AE416" s="255"/>
      <c r="AF416" s="255"/>
      <c r="AG416" s="255"/>
      <c r="AJ416" s="385"/>
    </row>
    <row r="417" spans="1:36" ht="30" customHeight="1" x14ac:dyDescent="0.25">
      <c r="A417" s="659"/>
      <c r="B417" s="659"/>
      <c r="C417" s="658"/>
      <c r="D417" s="655"/>
      <c r="E417" s="1003"/>
      <c r="F417" s="645"/>
      <c r="G417" s="645"/>
      <c r="H417" s="645"/>
      <c r="I417" s="645"/>
      <c r="J417" s="645"/>
      <c r="K417" s="645"/>
      <c r="L417" s="957"/>
      <c r="M417" s="645"/>
      <c r="N417" s="645"/>
      <c r="O417" s="645"/>
      <c r="P417" s="645"/>
      <c r="Q417" s="645"/>
      <c r="R417" s="381" t="s">
        <v>1101</v>
      </c>
      <c r="S417" s="381" t="s">
        <v>1013</v>
      </c>
      <c r="T417" s="542"/>
      <c r="U417" s="382"/>
      <c r="V417" s="255"/>
      <c r="W417" s="255"/>
      <c r="X417" s="255"/>
      <c r="Y417" s="242"/>
      <c r="Z417" s="242"/>
      <c r="AA417" s="242"/>
      <c r="AB417" s="255"/>
      <c r="AC417" s="255"/>
      <c r="AD417" s="255"/>
      <c r="AE417" s="255"/>
      <c r="AF417" s="255"/>
      <c r="AG417" s="255"/>
      <c r="AJ417" s="385" t="s">
        <v>85</v>
      </c>
    </row>
    <row r="418" spans="1:36" ht="55.5" customHeight="1" x14ac:dyDescent="0.25">
      <c r="A418" s="659"/>
      <c r="B418" s="659"/>
      <c r="C418" s="661" t="s">
        <v>1164</v>
      </c>
      <c r="D418" s="662" t="s">
        <v>481</v>
      </c>
      <c r="E418" s="663">
        <v>2</v>
      </c>
      <c r="F418" s="621" t="s">
        <v>453</v>
      </c>
      <c r="G418" s="621" t="s">
        <v>453</v>
      </c>
      <c r="H418" s="620">
        <v>1</v>
      </c>
      <c r="I418" s="621" t="s">
        <v>453</v>
      </c>
      <c r="J418" s="621" t="s">
        <v>453</v>
      </c>
      <c r="K418" s="621" t="s">
        <v>453</v>
      </c>
      <c r="L418" s="621" t="s">
        <v>453</v>
      </c>
      <c r="M418" s="621" t="s">
        <v>453</v>
      </c>
      <c r="N418" s="621" t="s">
        <v>453</v>
      </c>
      <c r="O418" s="621" t="s">
        <v>453</v>
      </c>
      <c r="P418" s="620">
        <v>1</v>
      </c>
      <c r="Q418" s="621" t="s">
        <v>453</v>
      </c>
      <c r="R418" s="381" t="s">
        <v>1182</v>
      </c>
      <c r="S418" s="381" t="s">
        <v>1185</v>
      </c>
      <c r="T418" s="542"/>
      <c r="U418" s="382"/>
      <c r="V418" s="255"/>
      <c r="W418" s="255"/>
      <c r="X418" s="242"/>
      <c r="Y418" s="255"/>
      <c r="Z418" s="255"/>
      <c r="AA418" s="255"/>
      <c r="AB418" s="255"/>
      <c r="AC418" s="255"/>
      <c r="AD418" s="255"/>
      <c r="AE418" s="255"/>
      <c r="AF418" s="255"/>
      <c r="AG418" s="255"/>
      <c r="AJ418" s="385" t="s">
        <v>84</v>
      </c>
    </row>
    <row r="419" spans="1:36" ht="56.25" customHeight="1" x14ac:dyDescent="0.25">
      <c r="A419" s="659"/>
      <c r="B419" s="659"/>
      <c r="C419" s="661"/>
      <c r="D419" s="662"/>
      <c r="E419" s="663"/>
      <c r="F419" s="621"/>
      <c r="G419" s="621"/>
      <c r="H419" s="620"/>
      <c r="I419" s="621"/>
      <c r="J419" s="621"/>
      <c r="K419" s="621"/>
      <c r="L419" s="621"/>
      <c r="M419" s="621"/>
      <c r="N419" s="621"/>
      <c r="O419" s="621"/>
      <c r="P419" s="620"/>
      <c r="Q419" s="621"/>
      <c r="R419" s="381" t="s">
        <v>1183</v>
      </c>
      <c r="S419" s="381" t="s">
        <v>1184</v>
      </c>
      <c r="T419" s="542"/>
      <c r="U419" s="382"/>
      <c r="V419" s="255"/>
      <c r="W419" s="255"/>
      <c r="X419" s="242"/>
      <c r="Y419" s="255"/>
      <c r="Z419" s="255"/>
      <c r="AA419" s="255"/>
      <c r="AB419" s="255"/>
      <c r="AC419" s="255"/>
      <c r="AD419" s="255"/>
      <c r="AE419" s="255"/>
      <c r="AF419" s="242"/>
      <c r="AG419" s="255"/>
      <c r="AJ419" s="385" t="s">
        <v>85</v>
      </c>
    </row>
    <row r="420" spans="1:36" ht="69" customHeight="1" x14ac:dyDescent="0.25">
      <c r="A420" s="659"/>
      <c r="B420" s="659"/>
      <c r="C420" s="554" t="s">
        <v>1408</v>
      </c>
      <c r="D420" s="650" t="s">
        <v>481</v>
      </c>
      <c r="E420" s="935">
        <v>1</v>
      </c>
      <c r="F420" s="621" t="s">
        <v>453</v>
      </c>
      <c r="G420" s="621" t="s">
        <v>453</v>
      </c>
      <c r="H420" s="636">
        <v>1</v>
      </c>
      <c r="I420" s="621" t="s">
        <v>453</v>
      </c>
      <c r="J420" s="621" t="s">
        <v>453</v>
      </c>
      <c r="K420" s="636">
        <v>1</v>
      </c>
      <c r="L420" s="621" t="s">
        <v>453</v>
      </c>
      <c r="M420" s="621" t="s">
        <v>453</v>
      </c>
      <c r="N420" s="636">
        <v>1</v>
      </c>
      <c r="O420" s="621" t="s">
        <v>453</v>
      </c>
      <c r="P420" s="621" t="s">
        <v>453</v>
      </c>
      <c r="Q420" s="636">
        <v>1</v>
      </c>
      <c r="R420" s="381" t="s">
        <v>1102</v>
      </c>
      <c r="S420" s="381" t="s">
        <v>1014</v>
      </c>
      <c r="T420" s="542"/>
      <c r="U420" s="382"/>
      <c r="V420" s="242"/>
      <c r="W420" s="255"/>
      <c r="X420" s="255"/>
      <c r="Y420" s="255"/>
      <c r="Z420" s="255"/>
      <c r="AA420" s="255"/>
      <c r="AB420" s="255"/>
      <c r="AC420" s="255"/>
      <c r="AD420" s="255"/>
      <c r="AE420" s="255"/>
      <c r="AF420" s="255"/>
      <c r="AG420" s="255"/>
      <c r="AJ420" s="385" t="s">
        <v>85</v>
      </c>
    </row>
    <row r="421" spans="1:36" ht="84.75" customHeight="1" x14ac:dyDescent="0.25">
      <c r="A421" s="659"/>
      <c r="B421" s="659"/>
      <c r="C421" s="555"/>
      <c r="D421" s="651"/>
      <c r="E421" s="1004"/>
      <c r="F421" s="621"/>
      <c r="G421" s="621"/>
      <c r="H421" s="636"/>
      <c r="I421" s="621"/>
      <c r="J421" s="621"/>
      <c r="K421" s="636"/>
      <c r="L421" s="621"/>
      <c r="M421" s="621"/>
      <c r="N421" s="636"/>
      <c r="O421" s="621"/>
      <c r="P421" s="621"/>
      <c r="Q421" s="636"/>
      <c r="R421" s="404" t="s">
        <v>1103</v>
      </c>
      <c r="S421" s="381" t="s">
        <v>1186</v>
      </c>
      <c r="T421" s="542"/>
      <c r="U421" s="397">
        <v>262460</v>
      </c>
      <c r="V421" s="242"/>
      <c r="W421" s="242"/>
      <c r="X421" s="242"/>
      <c r="Y421" s="242"/>
      <c r="Z421" s="242"/>
      <c r="AA421" s="242"/>
      <c r="AB421" s="242"/>
      <c r="AC421" s="242"/>
      <c r="AD421" s="242"/>
      <c r="AE421" s="242"/>
      <c r="AF421" s="242"/>
      <c r="AG421" s="255"/>
      <c r="AJ421" s="385" t="s">
        <v>84</v>
      </c>
    </row>
    <row r="422" spans="1:36" ht="69" customHeight="1" x14ac:dyDescent="0.25">
      <c r="A422" s="659"/>
      <c r="B422" s="659"/>
      <c r="C422" s="555"/>
      <c r="D422" s="651"/>
      <c r="E422" s="1004"/>
      <c r="F422" s="621"/>
      <c r="G422" s="621"/>
      <c r="H422" s="636"/>
      <c r="I422" s="621"/>
      <c r="J422" s="621"/>
      <c r="K422" s="636"/>
      <c r="L422" s="621"/>
      <c r="M422" s="621"/>
      <c r="N422" s="636"/>
      <c r="O422" s="621"/>
      <c r="P422" s="621"/>
      <c r="Q422" s="636"/>
      <c r="R422" s="381" t="s">
        <v>1104</v>
      </c>
      <c r="S422" s="381" t="s">
        <v>1021</v>
      </c>
      <c r="T422" s="542"/>
      <c r="U422" s="382"/>
      <c r="V422" s="255"/>
      <c r="W422" s="255"/>
      <c r="X422" s="242"/>
      <c r="Y422" s="255"/>
      <c r="Z422" s="255"/>
      <c r="AA422" s="242"/>
      <c r="AB422" s="255"/>
      <c r="AC422" s="255"/>
      <c r="AD422" s="242"/>
      <c r="AE422" s="255"/>
      <c r="AF422" s="255"/>
      <c r="AG422" s="242"/>
      <c r="AJ422" s="385" t="s">
        <v>85</v>
      </c>
    </row>
    <row r="423" spans="1:36" ht="51.75" customHeight="1" x14ac:dyDescent="0.25">
      <c r="A423" s="659"/>
      <c r="B423" s="659"/>
      <c r="C423" s="556"/>
      <c r="D423" s="652"/>
      <c r="E423" s="936"/>
      <c r="F423" s="621"/>
      <c r="G423" s="621"/>
      <c r="H423" s="636"/>
      <c r="I423" s="621"/>
      <c r="J423" s="621"/>
      <c r="K423" s="636"/>
      <c r="L423" s="621"/>
      <c r="M423" s="621"/>
      <c r="N423" s="636"/>
      <c r="O423" s="621"/>
      <c r="P423" s="621"/>
      <c r="Q423" s="636"/>
      <c r="R423" s="381" t="s">
        <v>1105</v>
      </c>
      <c r="S423" s="381" t="s">
        <v>992</v>
      </c>
      <c r="T423" s="543"/>
      <c r="U423" s="382"/>
      <c r="V423" s="255"/>
      <c r="W423" s="255"/>
      <c r="X423" s="242"/>
      <c r="Y423" s="255"/>
      <c r="Z423" s="255"/>
      <c r="AA423" s="242"/>
      <c r="AB423" s="255"/>
      <c r="AC423" s="255"/>
      <c r="AD423" s="242"/>
      <c r="AE423" s="255"/>
      <c r="AF423" s="255"/>
      <c r="AG423" s="242"/>
      <c r="AJ423" s="385" t="s">
        <v>85</v>
      </c>
    </row>
    <row r="424" spans="1:36" ht="25.5" customHeight="1" x14ac:dyDescent="0.25">
      <c r="A424" s="546" t="s">
        <v>987</v>
      </c>
      <c r="B424" s="546"/>
      <c r="C424" s="546"/>
      <c r="D424" s="546"/>
      <c r="E424" s="546"/>
      <c r="F424" s="546"/>
      <c r="G424" s="546"/>
      <c r="H424" s="546"/>
      <c r="I424" s="546"/>
      <c r="J424" s="546"/>
      <c r="K424" s="546"/>
      <c r="L424" s="546"/>
      <c r="M424" s="546"/>
      <c r="N424" s="546"/>
      <c r="O424" s="546"/>
      <c r="P424" s="546"/>
      <c r="Q424" s="546"/>
      <c r="R424" s="546"/>
      <c r="S424" s="546"/>
      <c r="T424" s="546"/>
      <c r="U424" s="546"/>
      <c r="V424" s="546"/>
      <c r="W424" s="546"/>
      <c r="X424" s="546"/>
      <c r="Y424" s="546"/>
      <c r="Z424" s="546"/>
      <c r="AA424" s="546"/>
      <c r="AB424" s="546"/>
      <c r="AC424" s="546"/>
      <c r="AD424" s="546"/>
      <c r="AE424" s="546"/>
      <c r="AF424" s="546"/>
      <c r="AG424" s="546"/>
      <c r="AH424" s="546"/>
      <c r="AI424" s="546"/>
      <c r="AJ424" s="546"/>
    </row>
    <row r="425" spans="1:36" ht="28.5" customHeight="1" x14ac:dyDescent="0.25">
      <c r="A425" s="546" t="s">
        <v>988</v>
      </c>
      <c r="B425" s="546"/>
      <c r="C425" s="546"/>
      <c r="D425" s="546"/>
      <c r="E425" s="546"/>
      <c r="F425" s="546"/>
      <c r="G425" s="546"/>
      <c r="H425" s="546"/>
      <c r="I425" s="546"/>
      <c r="J425" s="546"/>
      <c r="K425" s="546"/>
      <c r="L425" s="546"/>
      <c r="M425" s="546"/>
      <c r="N425" s="546"/>
      <c r="O425" s="546"/>
      <c r="P425" s="546"/>
      <c r="Q425" s="546"/>
      <c r="R425" s="546"/>
      <c r="S425" s="546"/>
      <c r="T425" s="546"/>
      <c r="U425" s="546"/>
      <c r="V425" s="546"/>
      <c r="W425" s="546"/>
      <c r="X425" s="546"/>
      <c r="Y425" s="546"/>
      <c r="Z425" s="546"/>
      <c r="AA425" s="546"/>
      <c r="AB425" s="546"/>
      <c r="AC425" s="546"/>
      <c r="AD425" s="546"/>
      <c r="AE425" s="546"/>
      <c r="AF425" s="546"/>
      <c r="AG425" s="546"/>
      <c r="AH425" s="546"/>
      <c r="AI425" s="546"/>
      <c r="AJ425" s="546"/>
    </row>
    <row r="426" spans="1:36" ht="22.5" customHeight="1" x14ac:dyDescent="0.25">
      <c r="A426" s="546" t="s">
        <v>989</v>
      </c>
      <c r="B426" s="546"/>
      <c r="C426" s="546"/>
      <c r="D426" s="546"/>
      <c r="E426" s="546"/>
      <c r="F426" s="546"/>
      <c r="G426" s="546"/>
      <c r="H426" s="546"/>
      <c r="I426" s="546"/>
      <c r="J426" s="546"/>
      <c r="K426" s="546"/>
      <c r="L426" s="546"/>
      <c r="M426" s="546"/>
      <c r="N426" s="546"/>
      <c r="O426" s="546"/>
      <c r="P426" s="546"/>
      <c r="Q426" s="546"/>
      <c r="R426" s="546"/>
      <c r="S426" s="546"/>
      <c r="T426" s="546"/>
      <c r="U426" s="546"/>
      <c r="V426" s="546"/>
      <c r="W426" s="546"/>
      <c r="X426" s="546"/>
      <c r="Y426" s="546"/>
      <c r="Z426" s="546"/>
      <c r="AA426" s="546"/>
      <c r="AB426" s="546"/>
      <c r="AC426" s="546"/>
      <c r="AD426" s="546"/>
      <c r="AE426" s="546"/>
      <c r="AF426" s="546"/>
      <c r="AG426" s="546"/>
      <c r="AH426" s="546"/>
      <c r="AI426" s="546"/>
      <c r="AJ426" s="546"/>
    </row>
    <row r="427" spans="1:36" ht="63" customHeight="1" x14ac:dyDescent="0.25">
      <c r="A427" s="632" t="s">
        <v>1031</v>
      </c>
      <c r="B427" s="611" t="s">
        <v>1022</v>
      </c>
      <c r="C427" s="611" t="s">
        <v>1165</v>
      </c>
      <c r="D427" s="629" t="s">
        <v>481</v>
      </c>
      <c r="E427" s="630">
        <v>13</v>
      </c>
      <c r="F427" s="621" t="s">
        <v>453</v>
      </c>
      <c r="G427" s="621" t="s">
        <v>453</v>
      </c>
      <c r="H427" s="620">
        <v>4</v>
      </c>
      <c r="I427" s="621" t="s">
        <v>453</v>
      </c>
      <c r="J427" s="621" t="s">
        <v>453</v>
      </c>
      <c r="K427" s="620">
        <v>3</v>
      </c>
      <c r="L427" s="621" t="s">
        <v>453</v>
      </c>
      <c r="M427" s="621" t="s">
        <v>453</v>
      </c>
      <c r="N427" s="620">
        <v>3</v>
      </c>
      <c r="O427" s="621" t="s">
        <v>453</v>
      </c>
      <c r="P427" s="621" t="s">
        <v>453</v>
      </c>
      <c r="Q427" s="620">
        <v>3</v>
      </c>
      <c r="R427" s="4" t="s">
        <v>1032</v>
      </c>
      <c r="S427" s="240" t="s">
        <v>1033</v>
      </c>
      <c r="T427" s="541" t="s">
        <v>1043</v>
      </c>
      <c r="U427" s="570">
        <v>91096.5</v>
      </c>
      <c r="V427" s="336"/>
      <c r="W427" s="336"/>
      <c r="X427" s="367"/>
      <c r="Y427" s="336"/>
      <c r="Z427" s="336"/>
      <c r="AA427" s="336"/>
      <c r="AB427" s="336"/>
      <c r="AC427" s="336"/>
      <c r="AD427" s="336"/>
      <c r="AE427" s="336"/>
      <c r="AF427" s="336"/>
      <c r="AG427" s="336"/>
      <c r="AH427" s="279"/>
      <c r="AI427" s="279"/>
      <c r="AJ427" s="385" t="s">
        <v>84</v>
      </c>
    </row>
    <row r="428" spans="1:36" ht="45" x14ac:dyDescent="0.25">
      <c r="A428" s="633"/>
      <c r="B428" s="611"/>
      <c r="C428" s="611"/>
      <c r="D428" s="629"/>
      <c r="E428" s="630"/>
      <c r="F428" s="621"/>
      <c r="G428" s="621" t="s">
        <v>453</v>
      </c>
      <c r="H428" s="620"/>
      <c r="I428" s="621"/>
      <c r="J428" s="621"/>
      <c r="K428" s="620"/>
      <c r="L428" s="621"/>
      <c r="M428" s="621" t="s">
        <v>453</v>
      </c>
      <c r="N428" s="620">
        <v>3</v>
      </c>
      <c r="O428" s="621"/>
      <c r="P428" s="621"/>
      <c r="Q428" s="620"/>
      <c r="R428" s="4" t="s">
        <v>1034</v>
      </c>
      <c r="S428" s="240" t="s">
        <v>1035</v>
      </c>
      <c r="T428" s="542"/>
      <c r="U428" s="571"/>
      <c r="V428" s="242"/>
      <c r="W428" s="242"/>
      <c r="X428" s="242"/>
      <c r="Y428" s="242"/>
      <c r="Z428" s="242"/>
      <c r="AA428" s="242"/>
      <c r="AB428" s="242"/>
      <c r="AC428" s="242"/>
      <c r="AD428" s="242"/>
      <c r="AE428" s="242"/>
      <c r="AF428" s="242"/>
      <c r="AG428" s="242"/>
      <c r="AH428" s="279"/>
      <c r="AI428" s="279"/>
      <c r="AJ428" s="385" t="s">
        <v>85</v>
      </c>
    </row>
    <row r="429" spans="1:36" ht="30.75" customHeight="1" x14ac:dyDescent="0.25">
      <c r="A429" s="633"/>
      <c r="B429" s="611"/>
      <c r="C429" s="611"/>
      <c r="D429" s="629"/>
      <c r="E429" s="630"/>
      <c r="F429" s="621"/>
      <c r="G429" s="621"/>
      <c r="H429" s="620"/>
      <c r="I429" s="621"/>
      <c r="J429" s="621"/>
      <c r="K429" s="620"/>
      <c r="L429" s="621"/>
      <c r="M429" s="621"/>
      <c r="N429" s="620"/>
      <c r="O429" s="621"/>
      <c r="P429" s="621"/>
      <c r="Q429" s="620"/>
      <c r="R429" s="4" t="s">
        <v>1036</v>
      </c>
      <c r="S429" s="240" t="s">
        <v>1037</v>
      </c>
      <c r="T429" s="542"/>
      <c r="U429" s="571"/>
      <c r="V429" s="254"/>
      <c r="W429" s="254"/>
      <c r="X429" s="242"/>
      <c r="Y429" s="255"/>
      <c r="Z429" s="255"/>
      <c r="AA429" s="255"/>
      <c r="AB429" s="255"/>
      <c r="AC429" s="255"/>
      <c r="AD429" s="255"/>
      <c r="AE429" s="255"/>
      <c r="AF429" s="255"/>
      <c r="AG429" s="255"/>
      <c r="AH429" s="279"/>
      <c r="AI429" s="279"/>
      <c r="AJ429" s="385" t="s">
        <v>85</v>
      </c>
    </row>
    <row r="430" spans="1:36" ht="30" x14ac:dyDescent="0.25">
      <c r="A430" s="633"/>
      <c r="B430" s="611"/>
      <c r="C430" s="611"/>
      <c r="D430" s="629"/>
      <c r="E430" s="630"/>
      <c r="F430" s="621"/>
      <c r="G430" s="621"/>
      <c r="H430" s="620"/>
      <c r="I430" s="621"/>
      <c r="J430" s="621"/>
      <c r="K430" s="620"/>
      <c r="L430" s="621"/>
      <c r="M430" s="621"/>
      <c r="N430" s="620"/>
      <c r="O430" s="621"/>
      <c r="P430" s="621"/>
      <c r="Q430" s="620"/>
      <c r="R430" s="234" t="s">
        <v>1038</v>
      </c>
      <c r="S430" s="240" t="s">
        <v>1417</v>
      </c>
      <c r="T430" s="542"/>
      <c r="U430" s="571"/>
      <c r="V430" s="254"/>
      <c r="W430" s="254"/>
      <c r="X430" s="242"/>
      <c r="Y430" s="255"/>
      <c r="Z430" s="255"/>
      <c r="AA430" s="242"/>
      <c r="AB430" s="255"/>
      <c r="AC430" s="255"/>
      <c r="AD430" s="242"/>
      <c r="AE430" s="255"/>
      <c r="AF430" s="255"/>
      <c r="AG430" s="242"/>
      <c r="AH430" s="279"/>
      <c r="AI430" s="279"/>
      <c r="AJ430" s="385" t="s">
        <v>85</v>
      </c>
    </row>
    <row r="431" spans="1:36" ht="30" x14ac:dyDescent="0.25">
      <c r="A431" s="633"/>
      <c r="B431" s="611"/>
      <c r="C431" s="611"/>
      <c r="D431" s="629"/>
      <c r="E431" s="630"/>
      <c r="F431" s="621"/>
      <c r="G431" s="621"/>
      <c r="H431" s="620"/>
      <c r="I431" s="621"/>
      <c r="J431" s="621"/>
      <c r="K431" s="620"/>
      <c r="L431" s="621"/>
      <c r="M431" s="621"/>
      <c r="N431" s="620"/>
      <c r="O431" s="621"/>
      <c r="P431" s="621"/>
      <c r="Q431" s="620"/>
      <c r="R431" s="234" t="s">
        <v>1039</v>
      </c>
      <c r="S431" s="240" t="s">
        <v>1040</v>
      </c>
      <c r="T431" s="542"/>
      <c r="U431" s="571"/>
      <c r="V431" s="254"/>
      <c r="W431" s="254"/>
      <c r="X431" s="242"/>
      <c r="Y431" s="255"/>
      <c r="Z431" s="255"/>
      <c r="AA431" s="255"/>
      <c r="AB431" s="255"/>
      <c r="AC431" s="254"/>
      <c r="AD431" s="255"/>
      <c r="AE431" s="255"/>
      <c r="AF431" s="255"/>
      <c r="AG431" s="255"/>
      <c r="AH431" s="279"/>
      <c r="AI431" s="279"/>
      <c r="AJ431" s="385" t="s">
        <v>85</v>
      </c>
    </row>
    <row r="432" spans="1:36" ht="60" x14ac:dyDescent="0.25">
      <c r="A432" s="633"/>
      <c r="B432" s="611"/>
      <c r="C432" s="611"/>
      <c r="D432" s="629"/>
      <c r="E432" s="630"/>
      <c r="F432" s="621"/>
      <c r="G432" s="621"/>
      <c r="H432" s="620"/>
      <c r="I432" s="621"/>
      <c r="J432" s="621"/>
      <c r="K432" s="620"/>
      <c r="L432" s="621"/>
      <c r="M432" s="621"/>
      <c r="N432" s="620"/>
      <c r="O432" s="621"/>
      <c r="P432" s="621"/>
      <c r="Q432" s="620"/>
      <c r="R432" s="234" t="s">
        <v>1041</v>
      </c>
      <c r="S432" s="240" t="s">
        <v>1282</v>
      </c>
      <c r="T432" s="542"/>
      <c r="U432" s="571"/>
      <c r="V432" s="254"/>
      <c r="W432" s="254"/>
      <c r="X432" s="242"/>
      <c r="Y432" s="255"/>
      <c r="Z432" s="255"/>
      <c r="AA432" s="255"/>
      <c r="AB432" s="255"/>
      <c r="AC432" s="254"/>
      <c r="AD432" s="255"/>
      <c r="AE432" s="255"/>
      <c r="AF432" s="255"/>
      <c r="AG432" s="255"/>
      <c r="AH432" s="279"/>
      <c r="AI432" s="279"/>
      <c r="AJ432" s="385" t="s">
        <v>85</v>
      </c>
    </row>
    <row r="433" spans="1:36" ht="30" x14ac:dyDescent="0.25">
      <c r="A433" s="633"/>
      <c r="B433" s="611"/>
      <c r="C433" s="611"/>
      <c r="D433" s="629"/>
      <c r="E433" s="630"/>
      <c r="F433" s="621"/>
      <c r="G433" s="621"/>
      <c r="H433" s="620"/>
      <c r="I433" s="621"/>
      <c r="J433" s="621"/>
      <c r="K433" s="620"/>
      <c r="L433" s="621"/>
      <c r="M433" s="621"/>
      <c r="N433" s="620"/>
      <c r="O433" s="621"/>
      <c r="P433" s="621"/>
      <c r="Q433" s="620"/>
      <c r="R433" s="234" t="s">
        <v>1042</v>
      </c>
      <c r="S433" s="240" t="s">
        <v>1228</v>
      </c>
      <c r="T433" s="542"/>
      <c r="U433" s="572"/>
      <c r="V433" s="254"/>
      <c r="W433" s="254"/>
      <c r="X433" s="242"/>
      <c r="Y433" s="255"/>
      <c r="Z433" s="255"/>
      <c r="AA433" s="255"/>
      <c r="AB433" s="255"/>
      <c r="AC433" s="255"/>
      <c r="AD433" s="255"/>
      <c r="AE433" s="255"/>
      <c r="AF433" s="255"/>
      <c r="AG433" s="255"/>
      <c r="AH433" s="279"/>
      <c r="AI433" s="279"/>
      <c r="AJ433" s="385" t="s">
        <v>85</v>
      </c>
    </row>
    <row r="434" spans="1:36" ht="60" x14ac:dyDescent="0.25">
      <c r="A434" s="633"/>
      <c r="B434" s="419" t="s">
        <v>1023</v>
      </c>
      <c r="C434" s="419" t="s">
        <v>1166</v>
      </c>
      <c r="D434" s="420" t="s">
        <v>481</v>
      </c>
      <c r="E434" s="528">
        <v>5</v>
      </c>
      <c r="F434" s="337" t="s">
        <v>453</v>
      </c>
      <c r="G434" s="337" t="s">
        <v>453</v>
      </c>
      <c r="H434" s="393">
        <v>1</v>
      </c>
      <c r="I434" s="337" t="s">
        <v>453</v>
      </c>
      <c r="J434" s="337" t="s">
        <v>453</v>
      </c>
      <c r="K434" s="393">
        <v>1</v>
      </c>
      <c r="L434" s="337" t="s">
        <v>453</v>
      </c>
      <c r="M434" s="337" t="s">
        <v>453</v>
      </c>
      <c r="N434" s="393">
        <v>1</v>
      </c>
      <c r="O434" s="337" t="s">
        <v>453</v>
      </c>
      <c r="P434" s="337" t="s">
        <v>453</v>
      </c>
      <c r="Q434" s="393">
        <v>2</v>
      </c>
      <c r="R434" s="4" t="s">
        <v>1044</v>
      </c>
      <c r="S434" s="240" t="s">
        <v>1045</v>
      </c>
      <c r="T434" s="542"/>
      <c r="U434" s="570">
        <v>521521.01</v>
      </c>
      <c r="V434" s="254"/>
      <c r="W434" s="254"/>
      <c r="X434" s="242"/>
      <c r="Y434" s="254"/>
      <c r="Z434" s="254"/>
      <c r="AA434" s="242"/>
      <c r="AB434" s="254"/>
      <c r="AC434" s="254"/>
      <c r="AD434" s="242"/>
      <c r="AE434" s="254"/>
      <c r="AF434" s="254"/>
      <c r="AG434" s="242"/>
      <c r="AH434" s="279"/>
      <c r="AI434" s="279"/>
      <c r="AJ434" s="385" t="s">
        <v>85</v>
      </c>
    </row>
    <row r="435" spans="1:36" ht="45.75" customHeight="1" x14ac:dyDescent="0.25">
      <c r="A435" s="633"/>
      <c r="B435" s="632" t="s">
        <v>1325</v>
      </c>
      <c r="C435" s="632" t="s">
        <v>1409</v>
      </c>
      <c r="D435" s="998" t="s">
        <v>486</v>
      </c>
      <c r="E435" s="995">
        <v>0.9</v>
      </c>
      <c r="F435" s="624" t="s">
        <v>453</v>
      </c>
      <c r="G435" s="624" t="s">
        <v>453</v>
      </c>
      <c r="H435" s="637">
        <v>0.9</v>
      </c>
      <c r="I435" s="624" t="s">
        <v>453</v>
      </c>
      <c r="J435" s="624" t="s">
        <v>453</v>
      </c>
      <c r="K435" s="637">
        <v>0.9</v>
      </c>
      <c r="L435" s="624" t="s">
        <v>453</v>
      </c>
      <c r="M435" s="624" t="s">
        <v>453</v>
      </c>
      <c r="N435" s="637">
        <v>0.9</v>
      </c>
      <c r="O435" s="624" t="s">
        <v>453</v>
      </c>
      <c r="P435" s="624" t="s">
        <v>453</v>
      </c>
      <c r="Q435" s="637">
        <v>0.9</v>
      </c>
      <c r="R435" s="4" t="s">
        <v>1323</v>
      </c>
      <c r="S435" s="240" t="s">
        <v>1292</v>
      </c>
      <c r="T435" s="542"/>
      <c r="U435" s="571"/>
      <c r="V435" s="254"/>
      <c r="W435" s="254"/>
      <c r="X435" s="242"/>
      <c r="Y435" s="254"/>
      <c r="Z435" s="254"/>
      <c r="AA435" s="242"/>
      <c r="AB435" s="254"/>
      <c r="AC435" s="254"/>
      <c r="AD435" s="242"/>
      <c r="AE435" s="254"/>
      <c r="AF435" s="254"/>
      <c r="AG435" s="242"/>
      <c r="AH435" s="279"/>
      <c r="AI435" s="279"/>
      <c r="AJ435" s="385"/>
    </row>
    <row r="436" spans="1:36" ht="34.5" customHeight="1" x14ac:dyDescent="0.25">
      <c r="A436" s="633"/>
      <c r="B436" s="633"/>
      <c r="C436" s="633"/>
      <c r="D436" s="999"/>
      <c r="E436" s="996"/>
      <c r="F436" s="625"/>
      <c r="G436" s="625"/>
      <c r="H436" s="638"/>
      <c r="I436" s="625"/>
      <c r="J436" s="625"/>
      <c r="K436" s="638"/>
      <c r="L436" s="625"/>
      <c r="M436" s="625"/>
      <c r="N436" s="638"/>
      <c r="O436" s="625"/>
      <c r="P436" s="625"/>
      <c r="Q436" s="638"/>
      <c r="R436" s="4" t="s">
        <v>1324</v>
      </c>
      <c r="S436" s="240" t="s">
        <v>1328</v>
      </c>
      <c r="T436" s="542"/>
      <c r="U436" s="571"/>
      <c r="V436" s="254"/>
      <c r="W436" s="254"/>
      <c r="X436" s="242"/>
      <c r="Y436" s="254"/>
      <c r="Z436" s="254"/>
      <c r="AA436" s="242"/>
      <c r="AB436" s="254"/>
      <c r="AC436" s="254"/>
      <c r="AD436" s="242"/>
      <c r="AE436" s="254"/>
      <c r="AF436" s="254"/>
      <c r="AG436" s="242"/>
      <c r="AH436" s="279"/>
      <c r="AI436" s="279"/>
      <c r="AJ436" s="385"/>
    </row>
    <row r="437" spans="1:36" ht="45" customHeight="1" x14ac:dyDescent="0.25">
      <c r="A437" s="633"/>
      <c r="B437" s="634"/>
      <c r="C437" s="634"/>
      <c r="D437" s="1000"/>
      <c r="E437" s="997"/>
      <c r="F437" s="626"/>
      <c r="G437" s="626"/>
      <c r="H437" s="639"/>
      <c r="I437" s="626"/>
      <c r="J437" s="626"/>
      <c r="K437" s="639"/>
      <c r="L437" s="626"/>
      <c r="M437" s="626"/>
      <c r="N437" s="639"/>
      <c r="O437" s="626"/>
      <c r="P437" s="626"/>
      <c r="Q437" s="639"/>
      <c r="R437" s="4" t="s">
        <v>1329</v>
      </c>
      <c r="S437" s="240" t="s">
        <v>793</v>
      </c>
      <c r="T437" s="542"/>
      <c r="U437" s="571"/>
      <c r="V437" s="254"/>
      <c r="W437" s="254"/>
      <c r="X437" s="242"/>
      <c r="Y437" s="254"/>
      <c r="Z437" s="254"/>
      <c r="AA437" s="242"/>
      <c r="AB437" s="254"/>
      <c r="AC437" s="254"/>
      <c r="AD437" s="242"/>
      <c r="AE437" s="254"/>
      <c r="AF437" s="254"/>
      <c r="AG437" s="242"/>
      <c r="AH437" s="279"/>
      <c r="AI437" s="279"/>
      <c r="AJ437" s="385"/>
    </row>
    <row r="438" spans="1:36" ht="45" x14ac:dyDescent="0.25">
      <c r="A438" s="633"/>
      <c r="B438" s="611" t="s">
        <v>1326</v>
      </c>
      <c r="C438" s="611" t="s">
        <v>1167</v>
      </c>
      <c r="D438" s="629" t="s">
        <v>1024</v>
      </c>
      <c r="E438" s="631">
        <v>1</v>
      </c>
      <c r="F438" s="598">
        <v>1</v>
      </c>
      <c r="G438" s="598">
        <v>1</v>
      </c>
      <c r="H438" s="598">
        <v>1</v>
      </c>
      <c r="I438" s="598">
        <v>1</v>
      </c>
      <c r="J438" s="598">
        <v>1</v>
      </c>
      <c r="K438" s="598">
        <v>1</v>
      </c>
      <c r="L438" s="598">
        <v>1</v>
      </c>
      <c r="M438" s="598">
        <v>1</v>
      </c>
      <c r="N438" s="598">
        <v>1</v>
      </c>
      <c r="O438" s="598">
        <v>1</v>
      </c>
      <c r="P438" s="598">
        <v>1</v>
      </c>
      <c r="Q438" s="598">
        <v>1</v>
      </c>
      <c r="R438" s="4" t="s">
        <v>1046</v>
      </c>
      <c r="S438" s="240" t="s">
        <v>1047</v>
      </c>
      <c r="T438" s="542"/>
      <c r="U438" s="571"/>
      <c r="V438" s="242"/>
      <c r="W438" s="242"/>
      <c r="X438" s="242"/>
      <c r="Y438" s="242"/>
      <c r="Z438" s="242"/>
      <c r="AA438" s="242"/>
      <c r="AB438" s="242"/>
      <c r="AC438" s="242"/>
      <c r="AD438" s="242"/>
      <c r="AE438" s="242"/>
      <c r="AF438" s="242"/>
      <c r="AG438" s="242"/>
      <c r="AH438" s="279"/>
      <c r="AI438" s="279"/>
      <c r="AJ438" s="385" t="s">
        <v>85</v>
      </c>
    </row>
    <row r="439" spans="1:36" ht="45" x14ac:dyDescent="0.25">
      <c r="A439" s="633"/>
      <c r="B439" s="611"/>
      <c r="C439" s="611"/>
      <c r="D439" s="629"/>
      <c r="E439" s="631"/>
      <c r="F439" s="598"/>
      <c r="G439" s="598"/>
      <c r="H439" s="598"/>
      <c r="I439" s="598"/>
      <c r="J439" s="598"/>
      <c r="K439" s="598"/>
      <c r="L439" s="598"/>
      <c r="M439" s="598"/>
      <c r="N439" s="598"/>
      <c r="O439" s="598"/>
      <c r="P439" s="598"/>
      <c r="Q439" s="598"/>
      <c r="R439" s="4" t="s">
        <v>1067</v>
      </c>
      <c r="S439" s="240" t="s">
        <v>1048</v>
      </c>
      <c r="T439" s="542"/>
      <c r="U439" s="571"/>
      <c r="V439" s="255"/>
      <c r="W439" s="255"/>
      <c r="X439" s="255"/>
      <c r="Y439" s="255"/>
      <c r="Z439" s="255"/>
      <c r="AA439" s="242"/>
      <c r="AB439" s="255"/>
      <c r="AC439" s="255"/>
      <c r="AD439" s="255"/>
      <c r="AE439" s="255"/>
      <c r="AF439" s="255"/>
      <c r="AG439" s="242"/>
      <c r="AH439" s="279"/>
      <c r="AI439" s="279"/>
      <c r="AJ439" s="385" t="s">
        <v>85</v>
      </c>
    </row>
    <row r="440" spans="1:36" ht="45" x14ac:dyDescent="0.25">
      <c r="A440" s="633"/>
      <c r="B440" s="611" t="s">
        <v>1327</v>
      </c>
      <c r="C440" s="611" t="s">
        <v>1168</v>
      </c>
      <c r="D440" s="629" t="s">
        <v>486</v>
      </c>
      <c r="E440" s="646">
        <v>0.9</v>
      </c>
      <c r="F440" s="647" t="s">
        <v>453</v>
      </c>
      <c r="G440" s="577" t="s">
        <v>453</v>
      </c>
      <c r="H440" s="584">
        <v>0.9</v>
      </c>
      <c r="I440" s="577" t="s">
        <v>453</v>
      </c>
      <c r="J440" s="577" t="s">
        <v>453</v>
      </c>
      <c r="K440" s="584">
        <v>0.9</v>
      </c>
      <c r="L440" s="577" t="s">
        <v>453</v>
      </c>
      <c r="M440" s="577" t="s">
        <v>453</v>
      </c>
      <c r="N440" s="584">
        <v>0.9</v>
      </c>
      <c r="O440" s="577" t="s">
        <v>453</v>
      </c>
      <c r="P440" s="577" t="s">
        <v>453</v>
      </c>
      <c r="Q440" s="584">
        <v>0.9</v>
      </c>
      <c r="R440" s="258" t="s">
        <v>1413</v>
      </c>
      <c r="S440" s="240" t="s">
        <v>1333</v>
      </c>
      <c r="T440" s="542"/>
      <c r="U440" s="571"/>
      <c r="V440" s="255"/>
      <c r="W440" s="255"/>
      <c r="X440" s="242"/>
      <c r="Y440" s="255"/>
      <c r="Z440" s="255"/>
      <c r="AA440" s="242"/>
      <c r="AB440" s="255"/>
      <c r="AC440" s="255"/>
      <c r="AD440" s="242"/>
      <c r="AE440" s="255"/>
      <c r="AF440" s="255"/>
      <c r="AG440" s="242"/>
      <c r="AH440" s="279"/>
      <c r="AI440" s="279"/>
      <c r="AJ440" s="385" t="s">
        <v>85</v>
      </c>
    </row>
    <row r="441" spans="1:36" ht="30" x14ac:dyDescent="0.25">
      <c r="A441" s="633"/>
      <c r="B441" s="611"/>
      <c r="C441" s="611"/>
      <c r="D441" s="629"/>
      <c r="E441" s="646"/>
      <c r="F441" s="647"/>
      <c r="G441" s="577"/>
      <c r="H441" s="584"/>
      <c r="I441" s="577"/>
      <c r="J441" s="577"/>
      <c r="K441" s="584"/>
      <c r="L441" s="577"/>
      <c r="M441" s="577"/>
      <c r="N441" s="584"/>
      <c r="O441" s="577"/>
      <c r="P441" s="577"/>
      <c r="Q441" s="584"/>
      <c r="R441" s="258" t="s">
        <v>1334</v>
      </c>
      <c r="S441" s="240" t="s">
        <v>689</v>
      </c>
      <c r="T441" s="542"/>
      <c r="U441" s="571"/>
      <c r="V441" s="255"/>
      <c r="W441" s="255"/>
      <c r="X441" s="242"/>
      <c r="Y441" s="255"/>
      <c r="Z441" s="255"/>
      <c r="AA441" s="242"/>
      <c r="AB441" s="255"/>
      <c r="AC441" s="255"/>
      <c r="AD441" s="242"/>
      <c r="AE441" s="255"/>
      <c r="AF441" s="255"/>
      <c r="AG441" s="242"/>
      <c r="AH441" s="279"/>
      <c r="AI441" s="279"/>
      <c r="AJ441" s="385" t="s">
        <v>85</v>
      </c>
    </row>
    <row r="442" spans="1:36" ht="30" x14ac:dyDescent="0.25">
      <c r="A442" s="634"/>
      <c r="B442" s="611"/>
      <c r="C442" s="611"/>
      <c r="D442" s="629"/>
      <c r="E442" s="646"/>
      <c r="F442" s="647"/>
      <c r="G442" s="577"/>
      <c r="H442" s="584"/>
      <c r="I442" s="577"/>
      <c r="J442" s="577"/>
      <c r="K442" s="584"/>
      <c r="L442" s="577"/>
      <c r="M442" s="577"/>
      <c r="N442" s="584"/>
      <c r="O442" s="577"/>
      <c r="P442" s="577"/>
      <c r="Q442" s="584"/>
      <c r="R442" s="258" t="s">
        <v>1049</v>
      </c>
      <c r="S442" s="240" t="s">
        <v>1050</v>
      </c>
      <c r="T442" s="543"/>
      <c r="U442" s="571"/>
      <c r="V442" s="255"/>
      <c r="W442" s="255"/>
      <c r="X442" s="255"/>
      <c r="Y442" s="242"/>
      <c r="Z442" s="255"/>
      <c r="AA442" s="255"/>
      <c r="AB442" s="254"/>
      <c r="AC442" s="255"/>
      <c r="AD442" s="255"/>
      <c r="AE442" s="242"/>
      <c r="AF442" s="254"/>
      <c r="AG442" s="254"/>
      <c r="AH442" s="279"/>
      <c r="AI442" s="279"/>
      <c r="AJ442" s="385" t="s">
        <v>85</v>
      </c>
    </row>
    <row r="443" spans="1:36" ht="60" x14ac:dyDescent="0.25">
      <c r="A443" s="611" t="s">
        <v>1025</v>
      </c>
      <c r="B443" s="648" t="s">
        <v>1026</v>
      </c>
      <c r="C443" s="648" t="s">
        <v>1169</v>
      </c>
      <c r="D443" s="649" t="s">
        <v>481</v>
      </c>
      <c r="E443" s="631">
        <v>1</v>
      </c>
      <c r="F443" s="636">
        <v>1</v>
      </c>
      <c r="G443" s="636">
        <v>1</v>
      </c>
      <c r="H443" s="636">
        <v>1</v>
      </c>
      <c r="I443" s="636">
        <v>1</v>
      </c>
      <c r="J443" s="636">
        <v>1</v>
      </c>
      <c r="K443" s="636">
        <v>1</v>
      </c>
      <c r="L443" s="636">
        <v>1</v>
      </c>
      <c r="M443" s="636">
        <v>1</v>
      </c>
      <c r="N443" s="636">
        <v>1</v>
      </c>
      <c r="O443" s="636">
        <v>1</v>
      </c>
      <c r="P443" s="636">
        <v>1</v>
      </c>
      <c r="Q443" s="636">
        <v>1</v>
      </c>
      <c r="R443" s="240" t="s">
        <v>1068</v>
      </c>
      <c r="S443" s="240" t="s">
        <v>1051</v>
      </c>
      <c r="T443" s="541" t="s">
        <v>1043</v>
      </c>
      <c r="U443" s="571"/>
      <c r="V443" s="242"/>
      <c r="W443" s="242"/>
      <c r="X443" s="242"/>
      <c r="Y443" s="242"/>
      <c r="Z443" s="242"/>
      <c r="AA443" s="242"/>
      <c r="AB443" s="242"/>
      <c r="AC443" s="242"/>
      <c r="AD443" s="242"/>
      <c r="AE443" s="242"/>
      <c r="AF443" s="242"/>
      <c r="AG443" s="242"/>
      <c r="AH443" s="279"/>
      <c r="AI443" s="279"/>
      <c r="AJ443" s="385" t="s">
        <v>85</v>
      </c>
    </row>
    <row r="444" spans="1:36" ht="45" x14ac:dyDescent="0.25">
      <c r="A444" s="611"/>
      <c r="B444" s="648"/>
      <c r="C444" s="648"/>
      <c r="D444" s="649"/>
      <c r="E444" s="631"/>
      <c r="F444" s="636"/>
      <c r="G444" s="636"/>
      <c r="H444" s="636"/>
      <c r="I444" s="636"/>
      <c r="J444" s="636"/>
      <c r="K444" s="636"/>
      <c r="L444" s="636"/>
      <c r="M444" s="636"/>
      <c r="N444" s="636"/>
      <c r="O444" s="636"/>
      <c r="P444" s="636"/>
      <c r="Q444" s="636"/>
      <c r="R444" s="4" t="s">
        <v>1069</v>
      </c>
      <c r="S444" s="240" t="s">
        <v>1052</v>
      </c>
      <c r="T444" s="542"/>
      <c r="U444" s="571"/>
      <c r="V444" s="242"/>
      <c r="W444" s="242"/>
      <c r="X444" s="242"/>
      <c r="Y444" s="242"/>
      <c r="Z444" s="242"/>
      <c r="AA444" s="242"/>
      <c r="AB444" s="242"/>
      <c r="AC444" s="242"/>
      <c r="AD444" s="242"/>
      <c r="AE444" s="242"/>
      <c r="AF444" s="242"/>
      <c r="AG444" s="242"/>
      <c r="AH444" s="279"/>
      <c r="AI444" s="279"/>
      <c r="AJ444" s="385" t="s">
        <v>85</v>
      </c>
    </row>
    <row r="445" spans="1:36" ht="45" x14ac:dyDescent="0.25">
      <c r="A445" s="611"/>
      <c r="B445" s="648"/>
      <c r="C445" s="648"/>
      <c r="D445" s="649"/>
      <c r="E445" s="631"/>
      <c r="F445" s="636"/>
      <c r="G445" s="636"/>
      <c r="H445" s="636"/>
      <c r="I445" s="636"/>
      <c r="J445" s="636"/>
      <c r="K445" s="636"/>
      <c r="L445" s="636"/>
      <c r="M445" s="636"/>
      <c r="N445" s="636"/>
      <c r="O445" s="636"/>
      <c r="P445" s="636"/>
      <c r="Q445" s="636"/>
      <c r="R445" s="240" t="s">
        <v>1070</v>
      </c>
      <c r="S445" s="240" t="s">
        <v>1053</v>
      </c>
      <c r="T445" s="542"/>
      <c r="U445" s="571"/>
      <c r="V445" s="242"/>
      <c r="W445" s="242"/>
      <c r="X445" s="242"/>
      <c r="Y445" s="242"/>
      <c r="Z445" s="242"/>
      <c r="AA445" s="242"/>
      <c r="AB445" s="242"/>
      <c r="AC445" s="242"/>
      <c r="AD445" s="242"/>
      <c r="AE445" s="242"/>
      <c r="AF445" s="242"/>
      <c r="AG445" s="242"/>
      <c r="AH445" s="279"/>
      <c r="AI445" s="279"/>
      <c r="AJ445" s="385" t="s">
        <v>85</v>
      </c>
    </row>
    <row r="446" spans="1:36" ht="48" customHeight="1" x14ac:dyDescent="0.25">
      <c r="A446" s="611"/>
      <c r="B446" s="611" t="s">
        <v>1063</v>
      </c>
      <c r="C446" s="611" t="s">
        <v>1170</v>
      </c>
      <c r="D446" s="629" t="s">
        <v>959</v>
      </c>
      <c r="E446" s="631">
        <v>1</v>
      </c>
      <c r="F446" s="636">
        <v>1</v>
      </c>
      <c r="G446" s="636">
        <v>1</v>
      </c>
      <c r="H446" s="636">
        <v>1</v>
      </c>
      <c r="I446" s="636">
        <v>1</v>
      </c>
      <c r="J446" s="636">
        <v>1</v>
      </c>
      <c r="K446" s="636">
        <v>1</v>
      </c>
      <c r="L446" s="636">
        <v>1</v>
      </c>
      <c r="M446" s="636">
        <v>1</v>
      </c>
      <c r="N446" s="636">
        <v>1</v>
      </c>
      <c r="O446" s="636">
        <v>1</v>
      </c>
      <c r="P446" s="636">
        <v>1</v>
      </c>
      <c r="Q446" s="636">
        <v>1</v>
      </c>
      <c r="R446" s="240" t="s">
        <v>1071</v>
      </c>
      <c r="S446" s="240" t="s">
        <v>1280</v>
      </c>
      <c r="T446" s="542"/>
      <c r="U446" s="572"/>
      <c r="V446" s="242"/>
      <c r="W446" s="242"/>
      <c r="X446" s="242"/>
      <c r="Y446" s="242"/>
      <c r="Z446" s="242"/>
      <c r="AA446" s="242"/>
      <c r="AB446" s="242"/>
      <c r="AC446" s="242"/>
      <c r="AD446" s="242"/>
      <c r="AE446" s="242"/>
      <c r="AF446" s="242"/>
      <c r="AG446" s="242"/>
      <c r="AH446" s="279"/>
      <c r="AI446" s="279"/>
      <c r="AJ446" s="385" t="s">
        <v>85</v>
      </c>
    </row>
    <row r="447" spans="1:36" ht="60" x14ac:dyDescent="0.25">
      <c r="A447" s="611"/>
      <c r="B447" s="611"/>
      <c r="C447" s="611"/>
      <c r="D447" s="629"/>
      <c r="E447" s="631"/>
      <c r="F447" s="636"/>
      <c r="G447" s="636"/>
      <c r="H447" s="636"/>
      <c r="I447" s="636"/>
      <c r="J447" s="636"/>
      <c r="K447" s="636"/>
      <c r="L447" s="636"/>
      <c r="M447" s="636"/>
      <c r="N447" s="636"/>
      <c r="O447" s="636"/>
      <c r="P447" s="636"/>
      <c r="Q447" s="636"/>
      <c r="R447" s="234" t="s">
        <v>1072</v>
      </c>
      <c r="S447" s="302" t="s">
        <v>1281</v>
      </c>
      <c r="T447" s="542"/>
      <c r="U447" s="397">
        <v>132000</v>
      </c>
      <c r="V447" s="255"/>
      <c r="W447" s="255"/>
      <c r="X447" s="255"/>
      <c r="Y447" s="255"/>
      <c r="Z447" s="255"/>
      <c r="AA447" s="255"/>
      <c r="AB447" s="255"/>
      <c r="AC447" s="255"/>
      <c r="AD447" s="242"/>
      <c r="AE447" s="255"/>
      <c r="AF447" s="255"/>
      <c r="AG447" s="255"/>
      <c r="AH447" s="279"/>
      <c r="AI447" s="279"/>
      <c r="AJ447" s="385" t="s">
        <v>84</v>
      </c>
    </row>
    <row r="448" spans="1:36" ht="39.75" customHeight="1" x14ac:dyDescent="0.25">
      <c r="A448" s="611" t="s">
        <v>1027</v>
      </c>
      <c r="B448" s="611" t="s">
        <v>1028</v>
      </c>
      <c r="C448" s="648" t="s">
        <v>1171</v>
      </c>
      <c r="D448" s="649" t="s">
        <v>481</v>
      </c>
      <c r="E448" s="642">
        <v>150</v>
      </c>
      <c r="F448" s="547" t="s">
        <v>453</v>
      </c>
      <c r="G448" s="547" t="s">
        <v>453</v>
      </c>
      <c r="H448" s="547" t="s">
        <v>453</v>
      </c>
      <c r="I448" s="547" t="s">
        <v>453</v>
      </c>
      <c r="J448" s="547" t="s">
        <v>453</v>
      </c>
      <c r="K448" s="547" t="s">
        <v>453</v>
      </c>
      <c r="L448" s="547" t="s">
        <v>453</v>
      </c>
      <c r="M448" s="547" t="s">
        <v>453</v>
      </c>
      <c r="N448" s="635">
        <v>150</v>
      </c>
      <c r="O448" s="547" t="s">
        <v>453</v>
      </c>
      <c r="P448" s="547" t="s">
        <v>453</v>
      </c>
      <c r="Q448" s="547" t="s">
        <v>453</v>
      </c>
      <c r="R448" s="234" t="s">
        <v>1073</v>
      </c>
      <c r="S448" s="302" t="s">
        <v>1281</v>
      </c>
      <c r="T448" s="542"/>
      <c r="U448" s="974"/>
      <c r="V448" s="255"/>
      <c r="W448" s="255"/>
      <c r="X448" s="255"/>
      <c r="Y448" s="255"/>
      <c r="Z448" s="255"/>
      <c r="AA448" s="255"/>
      <c r="AB448" s="255"/>
      <c r="AC448" s="255"/>
      <c r="AD448" s="242"/>
      <c r="AE448" s="255"/>
      <c r="AF448" s="255"/>
      <c r="AG448" s="255"/>
      <c r="AH448" s="279"/>
      <c r="AI448" s="279"/>
      <c r="AJ448" s="385" t="s">
        <v>85</v>
      </c>
    </row>
    <row r="449" spans="1:36" ht="66" customHeight="1" x14ac:dyDescent="0.25">
      <c r="A449" s="611"/>
      <c r="B449" s="611"/>
      <c r="C449" s="648"/>
      <c r="D449" s="649"/>
      <c r="E449" s="642"/>
      <c r="F449" s="547"/>
      <c r="G449" s="547"/>
      <c r="H449" s="547"/>
      <c r="I449" s="547"/>
      <c r="J449" s="547"/>
      <c r="K449" s="547"/>
      <c r="L449" s="547"/>
      <c r="M449" s="547"/>
      <c r="N449" s="635"/>
      <c r="O449" s="547"/>
      <c r="P449" s="547"/>
      <c r="Q449" s="547"/>
      <c r="R449" s="240" t="s">
        <v>1074</v>
      </c>
      <c r="S449" s="240" t="s">
        <v>1055</v>
      </c>
      <c r="T449" s="542"/>
      <c r="U449" s="975"/>
      <c r="V449" s="254"/>
      <c r="W449" s="254"/>
      <c r="X449" s="254"/>
      <c r="Y449" s="254"/>
      <c r="Z449" s="254"/>
      <c r="AA449" s="254"/>
      <c r="AB449" s="254"/>
      <c r="AC449" s="254"/>
      <c r="AD449" s="242"/>
      <c r="AE449" s="255"/>
      <c r="AF449" s="254"/>
      <c r="AG449" s="254"/>
      <c r="AH449" s="279"/>
      <c r="AI449" s="279"/>
      <c r="AJ449" s="385" t="s">
        <v>85</v>
      </c>
    </row>
    <row r="450" spans="1:36" ht="69.75" customHeight="1" x14ac:dyDescent="0.25">
      <c r="A450" s="611"/>
      <c r="B450" s="611"/>
      <c r="C450" s="648"/>
      <c r="D450" s="649"/>
      <c r="E450" s="642"/>
      <c r="F450" s="547"/>
      <c r="G450" s="547"/>
      <c r="H450" s="547"/>
      <c r="I450" s="547"/>
      <c r="J450" s="547"/>
      <c r="K450" s="547"/>
      <c r="L450" s="547"/>
      <c r="M450" s="547"/>
      <c r="N450" s="635"/>
      <c r="O450" s="547"/>
      <c r="P450" s="547"/>
      <c r="Q450" s="547"/>
      <c r="R450" s="240" t="s">
        <v>1075</v>
      </c>
      <c r="S450" s="240" t="s">
        <v>661</v>
      </c>
      <c r="T450" s="542"/>
      <c r="U450" s="975"/>
      <c r="V450" s="254"/>
      <c r="W450" s="254"/>
      <c r="X450" s="308"/>
      <c r="Y450" s="254"/>
      <c r="Z450" s="254"/>
      <c r="AA450" s="254"/>
      <c r="AB450" s="308"/>
      <c r="AC450" s="254"/>
      <c r="AD450" s="254"/>
      <c r="AE450" s="254"/>
      <c r="AF450" s="254"/>
      <c r="AG450" s="254"/>
      <c r="AH450" s="279"/>
      <c r="AI450" s="279"/>
      <c r="AJ450" s="385" t="s">
        <v>85</v>
      </c>
    </row>
    <row r="451" spans="1:36" ht="44.25" customHeight="1" x14ac:dyDescent="0.25">
      <c r="A451" s="611"/>
      <c r="B451" s="611"/>
      <c r="C451" s="648"/>
      <c r="D451" s="649"/>
      <c r="E451" s="642"/>
      <c r="F451" s="547"/>
      <c r="G451" s="547"/>
      <c r="H451" s="547"/>
      <c r="I451" s="547"/>
      <c r="J451" s="547"/>
      <c r="K451" s="547"/>
      <c r="L451" s="547"/>
      <c r="M451" s="547"/>
      <c r="N451" s="635"/>
      <c r="O451" s="547"/>
      <c r="P451" s="547"/>
      <c r="Q451" s="547"/>
      <c r="R451" s="4" t="s">
        <v>1418</v>
      </c>
      <c r="S451" s="302" t="s">
        <v>1279</v>
      </c>
      <c r="T451" s="542"/>
      <c r="U451" s="976"/>
      <c r="V451" s="279"/>
      <c r="W451" s="279"/>
      <c r="X451" s="283"/>
      <c r="Y451" s="279"/>
      <c r="Z451" s="279"/>
      <c r="AA451" s="283"/>
      <c r="AB451" s="279"/>
      <c r="AC451" s="279"/>
      <c r="AD451" s="283"/>
      <c r="AE451" s="279"/>
      <c r="AF451" s="279"/>
      <c r="AG451" s="283"/>
      <c r="AH451" s="279"/>
      <c r="AI451" s="279"/>
      <c r="AJ451" s="385" t="s">
        <v>85</v>
      </c>
    </row>
    <row r="452" spans="1:36" ht="119.25" customHeight="1" x14ac:dyDescent="0.25">
      <c r="A452" s="419" t="s">
        <v>1029</v>
      </c>
      <c r="B452" s="419" t="s">
        <v>1030</v>
      </c>
      <c r="C452" s="523" t="s">
        <v>1410</v>
      </c>
      <c r="D452" s="524" t="s">
        <v>481</v>
      </c>
      <c r="E452" s="529">
        <v>4</v>
      </c>
      <c r="F452" s="382" t="s">
        <v>453</v>
      </c>
      <c r="G452" s="402">
        <v>1</v>
      </c>
      <c r="H452" s="382" t="s">
        <v>453</v>
      </c>
      <c r="I452" s="382" t="s">
        <v>453</v>
      </c>
      <c r="J452" s="402">
        <v>1</v>
      </c>
      <c r="K452" s="382" t="s">
        <v>453</v>
      </c>
      <c r="L452" s="382" t="s">
        <v>453</v>
      </c>
      <c r="M452" s="402">
        <v>1</v>
      </c>
      <c r="N452" s="382" t="s">
        <v>453</v>
      </c>
      <c r="O452" s="382" t="s">
        <v>453</v>
      </c>
      <c r="P452" s="402">
        <v>1</v>
      </c>
      <c r="Q452" s="382" t="s">
        <v>453</v>
      </c>
      <c r="R452" s="250" t="s">
        <v>1054</v>
      </c>
      <c r="S452" s="302" t="s">
        <v>1179</v>
      </c>
      <c r="T452" s="543"/>
      <c r="U452" s="397">
        <v>33330</v>
      </c>
      <c r="V452" s="279"/>
      <c r="W452" s="279"/>
      <c r="X452" s="279"/>
      <c r="Y452" s="279"/>
      <c r="Z452" s="283"/>
      <c r="AA452" s="279"/>
      <c r="AB452" s="279"/>
      <c r="AC452" s="279"/>
      <c r="AD452" s="279"/>
      <c r="AE452" s="279"/>
      <c r="AF452" s="250"/>
      <c r="AG452" s="247"/>
      <c r="AH452" s="279"/>
      <c r="AI452" s="279"/>
      <c r="AJ452" s="385" t="s">
        <v>84</v>
      </c>
    </row>
    <row r="453" spans="1:36" x14ac:dyDescent="0.25">
      <c r="A453" s="338"/>
      <c r="B453" s="826"/>
      <c r="C453" s="826"/>
      <c r="D453" s="826"/>
      <c r="E453" s="826"/>
      <c r="F453" s="826"/>
      <c r="G453" s="826"/>
      <c r="H453" s="826"/>
      <c r="I453" s="826"/>
      <c r="J453" s="826"/>
      <c r="K453" s="826"/>
      <c r="L453" s="826"/>
      <c r="M453" s="826"/>
      <c r="N453" s="826"/>
      <c r="O453" s="826"/>
      <c r="P453" s="826"/>
      <c r="R453" s="339"/>
      <c r="S453" s="349"/>
      <c r="T453" s="963"/>
      <c r="U453" s="963"/>
      <c r="V453" s="963"/>
      <c r="W453" s="963"/>
      <c r="X453" s="963"/>
      <c r="Y453" s="963"/>
      <c r="Z453" s="963"/>
      <c r="AA453" s="963"/>
      <c r="AB453" s="963"/>
      <c r="AC453" s="963"/>
      <c r="AD453" s="340"/>
      <c r="AE453" s="340"/>
      <c r="AF453" s="340"/>
      <c r="AG453" s="340"/>
      <c r="AH453" s="340"/>
    </row>
    <row r="454" spans="1:36" x14ac:dyDescent="0.25">
      <c r="A454" s="338"/>
      <c r="B454" s="963"/>
      <c r="C454" s="963"/>
      <c r="D454" s="963"/>
      <c r="E454" s="963"/>
      <c r="R454" s="339"/>
      <c r="S454" s="349"/>
      <c r="T454" s="963"/>
      <c r="U454" s="963"/>
      <c r="V454" s="963"/>
      <c r="W454" s="963"/>
      <c r="X454" s="963"/>
      <c r="Y454" s="963"/>
      <c r="Z454" s="963"/>
      <c r="AA454" s="963"/>
      <c r="AB454" s="963"/>
      <c r="AC454" s="963"/>
      <c r="AD454" s="340"/>
      <c r="AE454" s="340"/>
      <c r="AF454" s="340"/>
      <c r="AG454" s="340"/>
      <c r="AH454" s="340"/>
    </row>
    <row r="455" spans="1:36" x14ac:dyDescent="0.25">
      <c r="A455" s="338"/>
      <c r="R455" s="339"/>
      <c r="S455" s="349"/>
      <c r="T455" s="341"/>
      <c r="V455" s="341"/>
    </row>
    <row r="456" spans="1:36" x14ac:dyDescent="0.25">
      <c r="A456" s="319"/>
      <c r="R456" s="339"/>
      <c r="S456" s="349"/>
      <c r="T456" s="341"/>
      <c r="V456" s="341"/>
    </row>
    <row r="457" spans="1:36" x14ac:dyDescent="0.25">
      <c r="A457" s="964" t="s">
        <v>1109</v>
      </c>
      <c r="B457" s="964"/>
      <c r="C457" s="964"/>
      <c r="E457" s="964" t="s">
        <v>30</v>
      </c>
      <c r="F457" s="964"/>
      <c r="G457" s="964"/>
      <c r="H457" s="964"/>
      <c r="I457" s="964"/>
      <c r="J457" s="964"/>
      <c r="K457" s="964"/>
      <c r="L457" s="964"/>
      <c r="M457" s="964"/>
      <c r="N457" s="964"/>
      <c r="O457" s="964"/>
      <c r="P457" s="964"/>
      <c r="Q457" s="964"/>
      <c r="R457" s="964"/>
      <c r="S457" s="964"/>
      <c r="T457" s="964"/>
      <c r="V457" s="962" t="s">
        <v>30</v>
      </c>
      <c r="W457" s="962"/>
      <c r="X457" s="962"/>
      <c r="Y457" s="962"/>
      <c r="Z457" s="962"/>
      <c r="AA457" s="962"/>
      <c r="AB457" s="962"/>
      <c r="AC457" s="962"/>
      <c r="AD457" s="962"/>
      <c r="AE457" s="962"/>
      <c r="AF457" s="962"/>
      <c r="AG457" s="962"/>
      <c r="AH457" s="962"/>
    </row>
    <row r="458" spans="1:36" x14ac:dyDescent="0.25">
      <c r="A458" s="319"/>
      <c r="F458" s="368"/>
      <c r="G458" s="368"/>
      <c r="H458" s="368"/>
      <c r="I458" s="368"/>
      <c r="J458" s="368"/>
      <c r="K458" s="368"/>
      <c r="L458" s="368"/>
      <c r="M458" s="368"/>
      <c r="N458" s="368"/>
      <c r="O458" s="368"/>
      <c r="P458" s="368"/>
      <c r="Q458" s="368"/>
      <c r="R458" s="342"/>
      <c r="S458" s="350"/>
      <c r="T458" s="252"/>
      <c r="V458" s="341"/>
      <c r="W458" s="370"/>
      <c r="X458" s="370"/>
      <c r="Y458" s="370"/>
      <c r="Z458" s="370"/>
      <c r="AA458" s="370"/>
      <c r="AB458" s="370"/>
      <c r="AC458" s="370"/>
      <c r="AD458" s="370"/>
      <c r="AE458" s="370"/>
      <c r="AF458" s="370"/>
      <c r="AG458" s="370"/>
      <c r="AH458" s="370"/>
    </row>
    <row r="459" spans="1:36" ht="45" customHeight="1" x14ac:dyDescent="0.25">
      <c r="A459" s="960" t="s">
        <v>1173</v>
      </c>
      <c r="B459" s="960"/>
      <c r="C459" s="960"/>
      <c r="E459" s="961" t="s">
        <v>1278</v>
      </c>
      <c r="F459" s="961"/>
      <c r="G459" s="961"/>
      <c r="H459" s="961"/>
      <c r="I459" s="961"/>
      <c r="J459" s="961"/>
      <c r="K459" s="961"/>
      <c r="L459" s="961"/>
      <c r="M459" s="961"/>
      <c r="N459" s="961"/>
      <c r="O459" s="961"/>
      <c r="P459" s="961"/>
      <c r="Q459" s="961"/>
      <c r="R459" s="961"/>
      <c r="S459" s="961"/>
      <c r="T459" s="961"/>
      <c r="V459" s="960" t="s">
        <v>1110</v>
      </c>
      <c r="W459" s="960"/>
      <c r="X459" s="960"/>
      <c r="Y459" s="960"/>
      <c r="Z459" s="960"/>
      <c r="AA459" s="960"/>
      <c r="AB459" s="960"/>
      <c r="AC459" s="960"/>
      <c r="AD459" s="960"/>
      <c r="AE459" s="960"/>
      <c r="AF459" s="960"/>
      <c r="AG459" s="960"/>
      <c r="AH459" s="960"/>
    </row>
    <row r="460" spans="1:36" x14ac:dyDescent="0.25">
      <c r="A460" s="319"/>
      <c r="R460" s="339"/>
      <c r="S460" s="349"/>
      <c r="T460" s="341"/>
      <c r="V460" s="341"/>
    </row>
    <row r="461" spans="1:36" ht="48.75" customHeight="1" x14ac:dyDescent="0.25">
      <c r="A461" s="319"/>
      <c r="R461" s="339"/>
      <c r="S461" s="349"/>
      <c r="T461" s="341"/>
      <c r="V461" s="341"/>
    </row>
    <row r="462" spans="1:36" x14ac:dyDescent="0.25">
      <c r="A462" s="962" t="s">
        <v>30</v>
      </c>
      <c r="B462" s="962"/>
      <c r="C462" s="962"/>
      <c r="E462" s="964" t="s">
        <v>30</v>
      </c>
      <c r="F462" s="964"/>
      <c r="G462" s="964"/>
      <c r="H462" s="964"/>
      <c r="I462" s="964"/>
      <c r="J462" s="964"/>
      <c r="K462" s="964"/>
      <c r="L462" s="964"/>
      <c r="M462" s="964"/>
      <c r="N462" s="964"/>
      <c r="O462" s="964"/>
      <c r="P462" s="964"/>
      <c r="Q462" s="964"/>
      <c r="R462" s="964"/>
      <c r="S462" s="964"/>
      <c r="T462" s="964"/>
      <c r="V462" s="962" t="s">
        <v>30</v>
      </c>
      <c r="W462" s="962"/>
      <c r="X462" s="962"/>
      <c r="Y462" s="962"/>
      <c r="Z462" s="962"/>
      <c r="AA462" s="962"/>
      <c r="AB462" s="962"/>
      <c r="AC462" s="962"/>
      <c r="AD462" s="962"/>
      <c r="AE462" s="962"/>
      <c r="AF462" s="962"/>
      <c r="AG462" s="962"/>
      <c r="AH462" s="962"/>
    </row>
    <row r="463" spans="1:36" x14ac:dyDescent="0.25">
      <c r="A463" s="319"/>
      <c r="F463" s="368"/>
      <c r="G463" s="368"/>
      <c r="H463" s="368"/>
      <c r="I463" s="368"/>
      <c r="J463" s="368"/>
      <c r="K463" s="368"/>
      <c r="L463" s="368"/>
      <c r="M463" s="368"/>
      <c r="N463" s="368"/>
      <c r="O463" s="368"/>
      <c r="P463" s="368"/>
      <c r="Q463" s="368"/>
      <c r="R463" s="342"/>
      <c r="S463" s="350"/>
      <c r="T463" s="252"/>
      <c r="V463" s="341"/>
      <c r="W463" s="370"/>
      <c r="X463" s="370"/>
      <c r="Y463" s="370"/>
      <c r="Z463" s="370"/>
      <c r="AA463" s="370"/>
      <c r="AB463" s="370"/>
      <c r="AC463" s="370"/>
      <c r="AD463" s="370"/>
      <c r="AE463" s="370"/>
      <c r="AF463" s="370"/>
      <c r="AG463" s="370"/>
      <c r="AH463" s="370"/>
    </row>
    <row r="464" spans="1:36" ht="39" customHeight="1" x14ac:dyDescent="0.25">
      <c r="A464" s="960" t="s">
        <v>1111</v>
      </c>
      <c r="B464" s="960"/>
      <c r="C464" s="960"/>
      <c r="E464" s="961" t="s">
        <v>1112</v>
      </c>
      <c r="F464" s="961"/>
      <c r="G464" s="961"/>
      <c r="H464" s="961"/>
      <c r="I464" s="961"/>
      <c r="J464" s="961"/>
      <c r="K464" s="961"/>
      <c r="L464" s="961"/>
      <c r="M464" s="961"/>
      <c r="N464" s="961"/>
      <c r="O464" s="961"/>
      <c r="P464" s="961"/>
      <c r="Q464" s="961"/>
      <c r="R464" s="961"/>
      <c r="S464" s="961"/>
      <c r="T464" s="961"/>
      <c r="V464" s="960" t="s">
        <v>1172</v>
      </c>
      <c r="W464" s="960"/>
      <c r="X464" s="960"/>
      <c r="Y464" s="960"/>
      <c r="Z464" s="960"/>
      <c r="AA464" s="960"/>
      <c r="AB464" s="960"/>
      <c r="AC464" s="960"/>
      <c r="AD464" s="960"/>
      <c r="AE464" s="960"/>
      <c r="AF464" s="960"/>
      <c r="AG464" s="960"/>
      <c r="AH464" s="960"/>
    </row>
    <row r="465" spans="1:34" x14ac:dyDescent="0.25">
      <c r="A465" s="319"/>
      <c r="R465" s="339"/>
      <c r="S465" s="349"/>
      <c r="T465" s="341"/>
      <c r="V465" s="341"/>
    </row>
    <row r="466" spans="1:34" ht="51.75" customHeight="1" x14ac:dyDescent="0.25">
      <c r="A466" s="319"/>
      <c r="R466" s="339"/>
      <c r="S466" s="349"/>
      <c r="T466" s="341"/>
      <c r="V466" s="341"/>
    </row>
    <row r="467" spans="1:34" x14ac:dyDescent="0.25">
      <c r="A467" s="962" t="s">
        <v>30</v>
      </c>
      <c r="B467" s="962"/>
      <c r="C467" s="962"/>
      <c r="E467" s="964" t="s">
        <v>30</v>
      </c>
      <c r="F467" s="964"/>
      <c r="G467" s="964"/>
      <c r="H467" s="964"/>
      <c r="I467" s="964"/>
      <c r="J467" s="964"/>
      <c r="K467" s="964"/>
      <c r="L467" s="964"/>
      <c r="M467" s="964"/>
      <c r="N467" s="964"/>
      <c r="O467" s="964"/>
      <c r="P467" s="964"/>
      <c r="Q467" s="964"/>
      <c r="R467" s="964"/>
      <c r="S467" s="964"/>
      <c r="T467" s="964"/>
      <c r="V467" s="962" t="s">
        <v>30</v>
      </c>
      <c r="W467" s="962"/>
      <c r="X467" s="962"/>
      <c r="Y467" s="962"/>
      <c r="Z467" s="962"/>
      <c r="AA467" s="962"/>
      <c r="AB467" s="962"/>
      <c r="AC467" s="962"/>
      <c r="AD467" s="962"/>
      <c r="AE467" s="962"/>
      <c r="AF467" s="962"/>
      <c r="AG467" s="962"/>
      <c r="AH467" s="962"/>
    </row>
    <row r="468" spans="1:34" x14ac:dyDescent="0.25">
      <c r="A468" s="319"/>
      <c r="F468" s="368"/>
      <c r="G468" s="368"/>
      <c r="H468" s="368"/>
      <c r="I468" s="368"/>
      <c r="J468" s="368"/>
      <c r="K468" s="368"/>
      <c r="L468" s="368"/>
      <c r="M468" s="368"/>
      <c r="N468" s="368"/>
      <c r="O468" s="368"/>
      <c r="P468" s="368"/>
      <c r="Q468" s="368"/>
      <c r="R468" s="342"/>
      <c r="S468" s="350"/>
      <c r="T468" s="252"/>
      <c r="V468" s="341"/>
      <c r="W468" s="370"/>
      <c r="X468" s="370"/>
      <c r="Y468" s="370"/>
      <c r="Z468" s="370"/>
      <c r="AA468" s="370"/>
      <c r="AB468" s="370"/>
      <c r="AC468" s="370"/>
      <c r="AD468" s="370"/>
      <c r="AE468" s="370"/>
      <c r="AF468" s="370"/>
      <c r="AG468" s="370"/>
      <c r="AH468" s="370"/>
    </row>
    <row r="469" spans="1:34" ht="40.5" customHeight="1" x14ac:dyDescent="0.25">
      <c r="A469" s="960" t="s">
        <v>1176</v>
      </c>
      <c r="B469" s="960"/>
      <c r="C469" s="960"/>
      <c r="E469" s="961" t="s">
        <v>1175</v>
      </c>
      <c r="F469" s="961"/>
      <c r="G469" s="961"/>
      <c r="H469" s="961"/>
      <c r="I469" s="961"/>
      <c r="J469" s="961"/>
      <c r="K469" s="961"/>
      <c r="L469" s="961"/>
      <c r="M469" s="961"/>
      <c r="N469" s="961"/>
      <c r="O469" s="961"/>
      <c r="P469" s="961"/>
      <c r="Q469" s="961"/>
      <c r="R469" s="961"/>
      <c r="S469" s="961"/>
      <c r="T469" s="961"/>
      <c r="V469" s="960" t="s">
        <v>1174</v>
      </c>
      <c r="W469" s="960"/>
      <c r="X469" s="960"/>
      <c r="Y469" s="960"/>
      <c r="Z469" s="960"/>
      <c r="AA469" s="960"/>
      <c r="AB469" s="960"/>
      <c r="AC469" s="960"/>
      <c r="AD469" s="960"/>
      <c r="AE469" s="960"/>
      <c r="AF469" s="960"/>
      <c r="AG469" s="960"/>
      <c r="AH469" s="960"/>
    </row>
    <row r="470" spans="1:34" ht="63.75" customHeight="1" x14ac:dyDescent="0.25">
      <c r="A470" s="319"/>
      <c r="R470" s="339"/>
      <c r="S470" s="349"/>
      <c r="T470" s="341"/>
      <c r="V470" s="341"/>
    </row>
    <row r="471" spans="1:34" ht="30" customHeight="1" x14ac:dyDescent="0.25">
      <c r="A471" s="962" t="s">
        <v>30</v>
      </c>
      <c r="B471" s="962"/>
      <c r="C471" s="962"/>
      <c r="E471" s="964" t="s">
        <v>30</v>
      </c>
      <c r="F471" s="964"/>
      <c r="G471" s="964"/>
      <c r="H471" s="964"/>
      <c r="I471" s="964"/>
      <c r="J471" s="964"/>
      <c r="K471" s="964"/>
      <c r="L471" s="964"/>
      <c r="M471" s="964"/>
      <c r="N471" s="964"/>
      <c r="O471" s="964"/>
      <c r="P471" s="964"/>
      <c r="Q471" s="964"/>
      <c r="R471" s="964"/>
      <c r="S471" s="964"/>
      <c r="T471" s="964"/>
      <c r="V471" s="962"/>
      <c r="W471" s="962"/>
      <c r="X471" s="962"/>
      <c r="Y471" s="962"/>
      <c r="Z471" s="962"/>
      <c r="AA471" s="962"/>
      <c r="AB471" s="962"/>
      <c r="AC471" s="962"/>
      <c r="AD471" s="962"/>
      <c r="AE471" s="962"/>
      <c r="AF471" s="962"/>
      <c r="AG471" s="962"/>
      <c r="AH471" s="962"/>
    </row>
    <row r="472" spans="1:34" x14ac:dyDescent="0.25">
      <c r="A472" s="319"/>
      <c r="F472" s="368"/>
      <c r="G472" s="368"/>
      <c r="H472" s="368"/>
      <c r="I472" s="368"/>
      <c r="J472" s="368"/>
      <c r="K472" s="368"/>
      <c r="L472" s="368"/>
      <c r="M472" s="368"/>
      <c r="N472" s="368"/>
      <c r="O472" s="368"/>
      <c r="P472" s="368"/>
      <c r="Q472" s="368"/>
      <c r="R472" s="342"/>
      <c r="S472" s="350"/>
      <c r="T472" s="252"/>
      <c r="V472" s="341"/>
      <c r="W472" s="370"/>
      <c r="X472" s="370"/>
      <c r="Y472" s="370"/>
      <c r="Z472" s="370"/>
      <c r="AA472" s="370"/>
      <c r="AB472" s="370"/>
      <c r="AC472" s="370"/>
      <c r="AD472" s="370"/>
      <c r="AE472" s="370"/>
      <c r="AF472" s="370"/>
      <c r="AG472" s="370"/>
      <c r="AH472" s="370"/>
    </row>
    <row r="473" spans="1:34" ht="39" customHeight="1" x14ac:dyDescent="0.25">
      <c r="A473" s="960" t="s">
        <v>1177</v>
      </c>
      <c r="B473" s="960"/>
      <c r="C473" s="960"/>
      <c r="E473" s="961" t="s">
        <v>1178</v>
      </c>
      <c r="F473" s="961"/>
      <c r="G473" s="961"/>
      <c r="H473" s="961"/>
      <c r="I473" s="961"/>
      <c r="J473" s="961"/>
      <c r="K473" s="961"/>
      <c r="L473" s="961"/>
      <c r="M473" s="961"/>
      <c r="N473" s="961"/>
      <c r="O473" s="961"/>
      <c r="P473" s="961"/>
      <c r="Q473" s="961"/>
      <c r="R473" s="961"/>
      <c r="S473" s="961"/>
      <c r="T473" s="961"/>
      <c r="V473" s="962"/>
      <c r="W473" s="962"/>
      <c r="X473" s="962"/>
      <c r="Y473" s="962"/>
      <c r="Z473" s="962"/>
      <c r="AA473" s="962"/>
      <c r="AB473" s="962"/>
      <c r="AC473" s="962"/>
      <c r="AD473" s="962"/>
      <c r="AE473" s="962"/>
      <c r="AF473" s="962"/>
      <c r="AG473" s="962"/>
      <c r="AH473" s="962"/>
    </row>
    <row r="474" spans="1:34" x14ac:dyDescent="0.25">
      <c r="A474" s="319"/>
      <c r="R474" s="339"/>
      <c r="S474" s="349"/>
      <c r="T474" s="341"/>
      <c r="V474" s="341"/>
    </row>
    <row r="475" spans="1:34" ht="73.5" customHeight="1" x14ac:dyDescent="0.25">
      <c r="A475" s="319"/>
      <c r="E475" s="826" t="s">
        <v>31</v>
      </c>
      <c r="F475" s="826"/>
      <c r="G475" s="826"/>
      <c r="H475" s="826"/>
      <c r="I475" s="826"/>
      <c r="J475" s="826"/>
      <c r="K475" s="826"/>
      <c r="L475" s="826"/>
      <c r="M475" s="826"/>
      <c r="N475" s="826"/>
      <c r="O475" s="826"/>
      <c r="P475" s="826"/>
      <c r="Q475" s="826"/>
      <c r="R475" s="826"/>
      <c r="S475" s="826"/>
      <c r="T475" s="826"/>
      <c r="V475" s="341"/>
    </row>
    <row r="476" spans="1:34" x14ac:dyDescent="0.25">
      <c r="A476" s="319"/>
      <c r="F476" s="368"/>
      <c r="G476" s="368"/>
      <c r="H476" s="368"/>
      <c r="I476" s="368"/>
      <c r="J476" s="368"/>
      <c r="K476" s="368"/>
      <c r="L476" s="368"/>
      <c r="M476" s="368"/>
      <c r="N476" s="368"/>
      <c r="O476" s="368"/>
      <c r="P476" s="368"/>
      <c r="Q476" s="368"/>
      <c r="R476" s="342"/>
      <c r="S476" s="350"/>
      <c r="T476" s="252"/>
      <c r="V476" s="341"/>
      <c r="W476" s="370"/>
      <c r="X476" s="370"/>
      <c r="Y476" s="370"/>
      <c r="Z476" s="370"/>
      <c r="AA476" s="370"/>
      <c r="AB476" s="370"/>
      <c r="AC476" s="370"/>
      <c r="AD476" s="370"/>
      <c r="AE476" s="370"/>
      <c r="AF476" s="370"/>
      <c r="AG476" s="370"/>
      <c r="AH476" s="370"/>
    </row>
    <row r="477" spans="1:34" ht="27.75" customHeight="1" x14ac:dyDescent="0.25">
      <c r="A477" s="340"/>
      <c r="B477" s="343"/>
      <c r="C477" s="343"/>
      <c r="D477" s="369"/>
      <c r="E477" s="960" t="s">
        <v>1113</v>
      </c>
      <c r="F477" s="960"/>
      <c r="G477" s="960"/>
      <c r="H477" s="960"/>
      <c r="I477" s="960"/>
      <c r="J477" s="960"/>
      <c r="K477" s="960"/>
      <c r="L477" s="960"/>
      <c r="M477" s="960"/>
      <c r="N477" s="960"/>
      <c r="O477" s="960"/>
      <c r="P477" s="960"/>
      <c r="Q477" s="960"/>
      <c r="R477" s="960"/>
      <c r="S477" s="960"/>
      <c r="T477" s="960"/>
      <c r="U477" s="369"/>
      <c r="V477" s="343"/>
      <c r="W477" s="340"/>
      <c r="X477" s="340"/>
      <c r="Y477" s="340"/>
      <c r="Z477" s="340"/>
      <c r="AA477" s="340"/>
      <c r="AB477" s="340"/>
      <c r="AC477" s="340"/>
      <c r="AD477" s="340"/>
      <c r="AE477" s="340"/>
      <c r="AF477" s="340"/>
      <c r="AG477" s="340"/>
      <c r="AH477" s="340"/>
    </row>
    <row r="478" spans="1:34" x14ac:dyDescent="0.25">
      <c r="A478" s="340"/>
      <c r="B478" s="343"/>
      <c r="C478" s="343"/>
      <c r="D478" s="369"/>
      <c r="E478" s="963"/>
      <c r="F478" s="963"/>
      <c r="G478" s="963"/>
      <c r="H478" s="963"/>
      <c r="I478" s="963"/>
      <c r="J478" s="963"/>
      <c r="K478" s="963"/>
      <c r="L478" s="963"/>
      <c r="M478" s="963"/>
      <c r="N478" s="963"/>
      <c r="O478" s="963"/>
      <c r="P478" s="963"/>
      <c r="Q478" s="963"/>
      <c r="R478" s="963"/>
      <c r="S478" s="963"/>
      <c r="T478" s="963"/>
      <c r="U478" s="369"/>
      <c r="V478" s="343"/>
      <c r="W478" s="340"/>
      <c r="X478" s="340"/>
      <c r="Y478" s="340"/>
      <c r="Z478" s="340"/>
      <c r="AA478" s="340"/>
      <c r="AB478" s="340"/>
      <c r="AC478" s="340"/>
      <c r="AD478" s="340"/>
      <c r="AE478" s="340"/>
      <c r="AF478" s="340"/>
      <c r="AG478" s="340"/>
      <c r="AH478" s="340"/>
    </row>
  </sheetData>
  <mergeCells count="1535">
    <mergeCell ref="T228:T244"/>
    <mergeCell ref="T245:T262"/>
    <mergeCell ref="T263:T274"/>
    <mergeCell ref="T275:T285"/>
    <mergeCell ref="T288:T298"/>
    <mergeCell ref="T299:T314"/>
    <mergeCell ref="T316:T326"/>
    <mergeCell ref="T329:T339"/>
    <mergeCell ref="T340:T357"/>
    <mergeCell ref="T402:T410"/>
    <mergeCell ref="T411:T423"/>
    <mergeCell ref="T427:T442"/>
    <mergeCell ref="T443:T452"/>
    <mergeCell ref="T122:T138"/>
    <mergeCell ref="E168:E175"/>
    <mergeCell ref="D168:D175"/>
    <mergeCell ref="C168:C175"/>
    <mergeCell ref="G373:G385"/>
    <mergeCell ref="C361:C367"/>
    <mergeCell ref="G386:G388"/>
    <mergeCell ref="H386:H388"/>
    <mergeCell ref="C386:C388"/>
    <mergeCell ref="G288:G290"/>
    <mergeCell ref="H368:H371"/>
    <mergeCell ref="I368:I371"/>
    <mergeCell ref="J368:J371"/>
    <mergeCell ref="L368:L371"/>
    <mergeCell ref="M368:M371"/>
    <mergeCell ref="P368:P371"/>
    <mergeCell ref="L390:L392"/>
    <mergeCell ref="M390:M392"/>
    <mergeCell ref="N390:N392"/>
    <mergeCell ref="U393:U394"/>
    <mergeCell ref="F435:F437"/>
    <mergeCell ref="E435:E437"/>
    <mergeCell ref="D435:D437"/>
    <mergeCell ref="C435:C437"/>
    <mergeCell ref="I397:I398"/>
    <mergeCell ref="N397:N398"/>
    <mergeCell ref="O397:O398"/>
    <mergeCell ref="P397:P398"/>
    <mergeCell ref="Q397:Q398"/>
    <mergeCell ref="Q395:Q396"/>
    <mergeCell ref="P395:P396"/>
    <mergeCell ref="I395:I396"/>
    <mergeCell ref="J395:J396"/>
    <mergeCell ref="K395:K396"/>
    <mergeCell ref="L395:L396"/>
    <mergeCell ref="M395:M396"/>
    <mergeCell ref="N395:N396"/>
    <mergeCell ref="O395:O396"/>
    <mergeCell ref="M397:M398"/>
    <mergeCell ref="F395:F396"/>
    <mergeCell ref="G395:G396"/>
    <mergeCell ref="H395:H396"/>
    <mergeCell ref="U434:U446"/>
    <mergeCell ref="E415:E417"/>
    <mergeCell ref="E420:E423"/>
    <mergeCell ref="C402:C410"/>
    <mergeCell ref="T424:AJ424"/>
    <mergeCell ref="A425:S425"/>
    <mergeCell ref="T425:AJ425"/>
    <mergeCell ref="A402:A423"/>
    <mergeCell ref="Q402:Q410"/>
    <mergeCell ref="U329:U331"/>
    <mergeCell ref="U332:U335"/>
    <mergeCell ref="U228:U233"/>
    <mergeCell ref="U234:U237"/>
    <mergeCell ref="U238:U244"/>
    <mergeCell ref="I386:I388"/>
    <mergeCell ref="J386:J388"/>
    <mergeCell ref="K386:K388"/>
    <mergeCell ref="L386:L388"/>
    <mergeCell ref="B368:B372"/>
    <mergeCell ref="B373:B385"/>
    <mergeCell ref="B386:B389"/>
    <mergeCell ref="B390:B398"/>
    <mergeCell ref="A361:A385"/>
    <mergeCell ref="A386:A398"/>
    <mergeCell ref="C397:C398"/>
    <mergeCell ref="D397:D398"/>
    <mergeCell ref="E397:E398"/>
    <mergeCell ref="F397:F398"/>
    <mergeCell ref="G397:G398"/>
    <mergeCell ref="H397:H398"/>
    <mergeCell ref="C368:C371"/>
    <mergeCell ref="D368:D371"/>
    <mergeCell ref="E368:E371"/>
    <mergeCell ref="D361:D367"/>
    <mergeCell ref="E361:E367"/>
    <mergeCell ref="F361:F367"/>
    <mergeCell ref="G361:G367"/>
    <mergeCell ref="H361:H367"/>
    <mergeCell ref="C395:C396"/>
    <mergeCell ref="D395:D396"/>
    <mergeCell ref="E395:E396"/>
    <mergeCell ref="B361:B367"/>
    <mergeCell ref="B288:B297"/>
    <mergeCell ref="A288:A297"/>
    <mergeCell ref="Q296:Q298"/>
    <mergeCell ref="F296:F298"/>
    <mergeCell ref="G296:G298"/>
    <mergeCell ref="H296:H298"/>
    <mergeCell ref="I296:I298"/>
    <mergeCell ref="J296:J298"/>
    <mergeCell ref="K296:K298"/>
    <mergeCell ref="L296:L298"/>
    <mergeCell ref="M296:M298"/>
    <mergeCell ref="N296:N298"/>
    <mergeCell ref="O296:O298"/>
    <mergeCell ref="E296:E298"/>
    <mergeCell ref="C296:C298"/>
    <mergeCell ref="P296:P298"/>
    <mergeCell ref="K291:K295"/>
    <mergeCell ref="L291:L295"/>
    <mergeCell ref="M291:M295"/>
    <mergeCell ref="N291:N295"/>
    <mergeCell ref="O291:O295"/>
    <mergeCell ref="P291:P295"/>
    <mergeCell ref="Q291:Q295"/>
    <mergeCell ref="K288:K290"/>
    <mergeCell ref="L288:L290"/>
    <mergeCell ref="M288:M290"/>
    <mergeCell ref="N288:N290"/>
    <mergeCell ref="O288:O290"/>
    <mergeCell ref="P288:P290"/>
    <mergeCell ref="Q288:Q290"/>
    <mergeCell ref="F288:F290"/>
    <mergeCell ref="P112:P121"/>
    <mergeCell ref="Q112:Q121"/>
    <mergeCell ref="A141:AJ141"/>
    <mergeCell ref="A142:A144"/>
    <mergeCell ref="B142:B144"/>
    <mergeCell ref="I153:I157"/>
    <mergeCell ref="P151:P152"/>
    <mergeCell ref="E130:E138"/>
    <mergeCell ref="T105:T111"/>
    <mergeCell ref="R133:R134"/>
    <mergeCell ref="J122:J129"/>
    <mergeCell ref="K122:K129"/>
    <mergeCell ref="L122:L129"/>
    <mergeCell ref="M122:M129"/>
    <mergeCell ref="N122:N129"/>
    <mergeCell ref="O122:O129"/>
    <mergeCell ref="P122:P129"/>
    <mergeCell ref="Q122:Q129"/>
    <mergeCell ref="S122:S129"/>
    <mergeCell ref="F130:F138"/>
    <mergeCell ref="G130:G138"/>
    <mergeCell ref="H130:H138"/>
    <mergeCell ref="I130:I138"/>
    <mergeCell ref="A139:AJ139"/>
    <mergeCell ref="A140:AJ140"/>
    <mergeCell ref="J153:J157"/>
    <mergeCell ref="K153:K157"/>
    <mergeCell ref="N153:N157"/>
    <mergeCell ref="L130:L138"/>
    <mergeCell ref="M130:M138"/>
    <mergeCell ref="Y133:Y134"/>
    <mergeCell ref="V133:V134"/>
    <mergeCell ref="U373:U380"/>
    <mergeCell ref="S386:S388"/>
    <mergeCell ref="K368:K371"/>
    <mergeCell ref="Q368:Q371"/>
    <mergeCell ref="Q386:Q388"/>
    <mergeCell ref="E386:E388"/>
    <mergeCell ref="F386:F388"/>
    <mergeCell ref="O158:O161"/>
    <mergeCell ref="L158:L161"/>
    <mergeCell ref="I158:I161"/>
    <mergeCell ref="U448:U451"/>
    <mergeCell ref="G158:G161"/>
    <mergeCell ref="H158:H161"/>
    <mergeCell ref="M97:M101"/>
    <mergeCell ref="N97:N101"/>
    <mergeCell ref="O97:O101"/>
    <mergeCell ref="P97:P101"/>
    <mergeCell ref="Q97:Q101"/>
    <mergeCell ref="Q153:Q157"/>
    <mergeCell ref="F153:F157"/>
    <mergeCell ref="G153:G157"/>
    <mergeCell ref="H153:H157"/>
    <mergeCell ref="M153:M157"/>
    <mergeCell ref="Q146:Q148"/>
    <mergeCell ref="F420:F423"/>
    <mergeCell ref="G420:G423"/>
    <mergeCell ref="O168:O175"/>
    <mergeCell ref="N168:N175"/>
    <mergeCell ref="M168:M175"/>
    <mergeCell ref="L168:L175"/>
    <mergeCell ref="K168:K175"/>
    <mergeCell ref="G368:G371"/>
    <mergeCell ref="A94:AJ94"/>
    <mergeCell ref="A95:AJ95"/>
    <mergeCell ref="A96:AJ96"/>
    <mergeCell ref="A97:A101"/>
    <mergeCell ref="B97:B101"/>
    <mergeCell ref="C97:C101"/>
    <mergeCell ref="D97:D101"/>
    <mergeCell ref="E97:E101"/>
    <mergeCell ref="F97:F101"/>
    <mergeCell ref="G97:G101"/>
    <mergeCell ref="H97:H101"/>
    <mergeCell ref="I97:I101"/>
    <mergeCell ref="J97:J101"/>
    <mergeCell ref="K97:K101"/>
    <mergeCell ref="L97:L101"/>
    <mergeCell ref="Q158:Q161"/>
    <mergeCell ref="U427:U433"/>
    <mergeCell ref="J168:J175"/>
    <mergeCell ref="I168:I175"/>
    <mergeCell ref="H168:H175"/>
    <mergeCell ref="G168:G175"/>
    <mergeCell ref="F168:F175"/>
    <mergeCell ref="J397:J398"/>
    <mergeCell ref="K397:K398"/>
    <mergeCell ref="L397:L398"/>
    <mergeCell ref="C130:C138"/>
    <mergeCell ref="D130:D138"/>
    <mergeCell ref="N130:N138"/>
    <mergeCell ref="O130:O138"/>
    <mergeCell ref="I105:I111"/>
    <mergeCell ref="J105:J111"/>
    <mergeCell ref="O153:O157"/>
    <mergeCell ref="A473:C473"/>
    <mergeCell ref="E473:T473"/>
    <mergeCell ref="V473:AH473"/>
    <mergeCell ref="E475:T475"/>
    <mergeCell ref="E477:T477"/>
    <mergeCell ref="E478:T478"/>
    <mergeCell ref="B453:P453"/>
    <mergeCell ref="T453:AC453"/>
    <mergeCell ref="B454:E454"/>
    <mergeCell ref="T454:AC454"/>
    <mergeCell ref="A457:C457"/>
    <mergeCell ref="E457:T457"/>
    <mergeCell ref="V457:AH457"/>
    <mergeCell ref="A459:C459"/>
    <mergeCell ref="E459:T459"/>
    <mergeCell ref="V459:AH459"/>
    <mergeCell ref="A462:C462"/>
    <mergeCell ref="E462:T462"/>
    <mergeCell ref="V462:AH462"/>
    <mergeCell ref="A464:C464"/>
    <mergeCell ref="E464:T464"/>
    <mergeCell ref="V464:AH464"/>
    <mergeCell ref="A467:C467"/>
    <mergeCell ref="E467:T467"/>
    <mergeCell ref="V467:AH467"/>
    <mergeCell ref="A469:C469"/>
    <mergeCell ref="E469:T469"/>
    <mergeCell ref="V469:AH469"/>
    <mergeCell ref="A471:C471"/>
    <mergeCell ref="E471:T471"/>
    <mergeCell ref="V471:AH471"/>
    <mergeCell ref="N415:N417"/>
    <mergeCell ref="O415:O417"/>
    <mergeCell ref="P415:P417"/>
    <mergeCell ref="N420:N423"/>
    <mergeCell ref="L413:L414"/>
    <mergeCell ref="K413:K414"/>
    <mergeCell ref="F413:F414"/>
    <mergeCell ref="P413:P414"/>
    <mergeCell ref="G413:G414"/>
    <mergeCell ref="H413:H414"/>
    <mergeCell ref="I413:I414"/>
    <mergeCell ref="K351:K354"/>
    <mergeCell ref="L351:L354"/>
    <mergeCell ref="F368:F371"/>
    <mergeCell ref="N402:N410"/>
    <mergeCell ref="O402:O410"/>
    <mergeCell ref="P402:P410"/>
    <mergeCell ref="J361:J367"/>
    <mergeCell ref="K361:K367"/>
    <mergeCell ref="L361:L367"/>
    <mergeCell ref="M361:M367"/>
    <mergeCell ref="N361:N367"/>
    <mergeCell ref="O361:O367"/>
    <mergeCell ref="P361:P367"/>
    <mergeCell ref="G351:G354"/>
    <mergeCell ref="H415:H417"/>
    <mergeCell ref="I415:I417"/>
    <mergeCell ref="Q390:Q392"/>
    <mergeCell ref="C390:C392"/>
    <mergeCell ref="D390:D392"/>
    <mergeCell ref="E390:E392"/>
    <mergeCell ref="F390:F392"/>
    <mergeCell ref="G390:G392"/>
    <mergeCell ref="H390:H392"/>
    <mergeCell ref="I390:I392"/>
    <mergeCell ref="J390:J392"/>
    <mergeCell ref="K390:K392"/>
    <mergeCell ref="L373:L385"/>
    <mergeCell ref="M373:M385"/>
    <mergeCell ref="N373:N385"/>
    <mergeCell ref="O373:O385"/>
    <mergeCell ref="P373:P385"/>
    <mergeCell ref="Q373:Q385"/>
    <mergeCell ref="D386:D388"/>
    <mergeCell ref="C373:C385"/>
    <mergeCell ref="D373:D385"/>
    <mergeCell ref="E373:E385"/>
    <mergeCell ref="F373:F385"/>
    <mergeCell ref="M386:M388"/>
    <mergeCell ref="N386:N388"/>
    <mergeCell ref="O386:O388"/>
    <mergeCell ref="P386:P388"/>
    <mergeCell ref="I373:I385"/>
    <mergeCell ref="J373:J385"/>
    <mergeCell ref="K373:K385"/>
    <mergeCell ref="H373:H385"/>
    <mergeCell ref="O390:O392"/>
    <mergeCell ref="P390:P392"/>
    <mergeCell ref="J344:J345"/>
    <mergeCell ref="K344:K345"/>
    <mergeCell ref="I361:I367"/>
    <mergeCell ref="N368:N371"/>
    <mergeCell ref="O368:O371"/>
    <mergeCell ref="O355:O357"/>
    <mergeCell ref="P355:P357"/>
    <mergeCell ref="Q355:Q357"/>
    <mergeCell ref="Q361:Q367"/>
    <mergeCell ref="A358:S358"/>
    <mergeCell ref="T358:AJ358"/>
    <mergeCell ref="A359:S359"/>
    <mergeCell ref="T359:AJ359"/>
    <mergeCell ref="A360:S360"/>
    <mergeCell ref="T360:AJ360"/>
    <mergeCell ref="F355:F357"/>
    <mergeCell ref="G355:G357"/>
    <mergeCell ref="H355:H357"/>
    <mergeCell ref="I355:I357"/>
    <mergeCell ref="J355:J357"/>
    <mergeCell ref="K355:K357"/>
    <mergeCell ref="L355:L357"/>
    <mergeCell ref="M355:M357"/>
    <mergeCell ref="N355:N357"/>
    <mergeCell ref="O344:O345"/>
    <mergeCell ref="P344:P345"/>
    <mergeCell ref="Q344:Q345"/>
    <mergeCell ref="F351:F354"/>
    <mergeCell ref="H351:H354"/>
    <mergeCell ref="I351:I354"/>
    <mergeCell ref="J351:J354"/>
    <mergeCell ref="A350:A354"/>
    <mergeCell ref="J329:J331"/>
    <mergeCell ref="K329:K331"/>
    <mergeCell ref="L329:L331"/>
    <mergeCell ref="M329:M331"/>
    <mergeCell ref="N329:N331"/>
    <mergeCell ref="Q351:Q354"/>
    <mergeCell ref="F344:F345"/>
    <mergeCell ref="M344:M345"/>
    <mergeCell ref="N344:N345"/>
    <mergeCell ref="O336:O337"/>
    <mergeCell ref="P336:P337"/>
    <mergeCell ref="Q336:Q337"/>
    <mergeCell ref="F338:F339"/>
    <mergeCell ref="G338:G339"/>
    <mergeCell ref="H338:H339"/>
    <mergeCell ref="I338:I339"/>
    <mergeCell ref="J338:J339"/>
    <mergeCell ref="K338:K339"/>
    <mergeCell ref="L338:L339"/>
    <mergeCell ref="M338:M339"/>
    <mergeCell ref="N338:N339"/>
    <mergeCell ref="O338:O339"/>
    <mergeCell ref="P338:P339"/>
    <mergeCell ref="Q338:Q339"/>
    <mergeCell ref="F336:F337"/>
    <mergeCell ref="G336:G337"/>
    <mergeCell ref="H336:H337"/>
    <mergeCell ref="M336:M337"/>
    <mergeCell ref="N336:N337"/>
    <mergeCell ref="G344:G345"/>
    <mergeCell ref="H344:H345"/>
    <mergeCell ref="I344:I345"/>
    <mergeCell ref="B350:B354"/>
    <mergeCell ref="C351:C354"/>
    <mergeCell ref="D351:D354"/>
    <mergeCell ref="E351:E354"/>
    <mergeCell ref="A355:A357"/>
    <mergeCell ref="B355:B357"/>
    <mergeCell ref="C355:C357"/>
    <mergeCell ref="D355:D357"/>
    <mergeCell ref="E355:E357"/>
    <mergeCell ref="A340:A342"/>
    <mergeCell ref="B340:B342"/>
    <mergeCell ref="A343:A345"/>
    <mergeCell ref="B343:B345"/>
    <mergeCell ref="C344:C345"/>
    <mergeCell ref="D344:D345"/>
    <mergeCell ref="E344:E345"/>
    <mergeCell ref="A346:A349"/>
    <mergeCell ref="B348:B349"/>
    <mergeCell ref="A329:A339"/>
    <mergeCell ref="B329:B339"/>
    <mergeCell ref="C329:C331"/>
    <mergeCell ref="D329:D331"/>
    <mergeCell ref="E329:E331"/>
    <mergeCell ref="C332:C335"/>
    <mergeCell ref="D332:D335"/>
    <mergeCell ref="E332:E335"/>
    <mergeCell ref="C336:C337"/>
    <mergeCell ref="D336:D337"/>
    <mergeCell ref="E336:E337"/>
    <mergeCell ref="C338:C339"/>
    <mergeCell ref="D338:D339"/>
    <mergeCell ref="E338:E339"/>
    <mergeCell ref="A315:S315"/>
    <mergeCell ref="A316:A321"/>
    <mergeCell ref="B316:B321"/>
    <mergeCell ref="A327:S327"/>
    <mergeCell ref="A322:A326"/>
    <mergeCell ref="B322:B323"/>
    <mergeCell ref="C322:C323"/>
    <mergeCell ref="D322:D323"/>
    <mergeCell ref="E322:E323"/>
    <mergeCell ref="B324:B326"/>
    <mergeCell ref="C324:C326"/>
    <mergeCell ref="D324:D326"/>
    <mergeCell ref="E324:E326"/>
    <mergeCell ref="F322:F323"/>
    <mergeCell ref="G322:G323"/>
    <mergeCell ref="H322:H323"/>
    <mergeCell ref="O329:O331"/>
    <mergeCell ref="P329:P331"/>
    <mergeCell ref="T327:AJ327"/>
    <mergeCell ref="A328:S328"/>
    <mergeCell ref="T328:AJ328"/>
    <mergeCell ref="O322:O323"/>
    <mergeCell ref="P322:P323"/>
    <mergeCell ref="Q322:Q323"/>
    <mergeCell ref="F324:F326"/>
    <mergeCell ref="G324:G326"/>
    <mergeCell ref="H324:H326"/>
    <mergeCell ref="I324:I326"/>
    <mergeCell ref="J324:J326"/>
    <mergeCell ref="K324:K326"/>
    <mergeCell ref="L324:L326"/>
    <mergeCell ref="A307:A314"/>
    <mergeCell ref="Q316:Q321"/>
    <mergeCell ref="K299:K301"/>
    <mergeCell ref="L299:L301"/>
    <mergeCell ref="M299:M301"/>
    <mergeCell ref="N299:N301"/>
    <mergeCell ref="O299:O301"/>
    <mergeCell ref="P299:P301"/>
    <mergeCell ref="Q299:Q301"/>
    <mergeCell ref="F302:F306"/>
    <mergeCell ref="G302:G306"/>
    <mergeCell ref="H302:H306"/>
    <mergeCell ref="I302:I306"/>
    <mergeCell ref="J302:J306"/>
    <mergeCell ref="K302:K306"/>
    <mergeCell ref="L302:L306"/>
    <mergeCell ref="M302:M306"/>
    <mergeCell ref="N302:N306"/>
    <mergeCell ref="O302:O306"/>
    <mergeCell ref="J307:J314"/>
    <mergeCell ref="K307:K314"/>
    <mergeCell ref="C188:C190"/>
    <mergeCell ref="D188:D190"/>
    <mergeCell ref="E188:E190"/>
    <mergeCell ref="F188:F190"/>
    <mergeCell ref="G188:G190"/>
    <mergeCell ref="F291:F295"/>
    <mergeCell ref="G291:G295"/>
    <mergeCell ref="H291:H295"/>
    <mergeCell ref="I291:I295"/>
    <mergeCell ref="I211:I219"/>
    <mergeCell ref="H234:H237"/>
    <mergeCell ref="I234:I237"/>
    <mergeCell ref="F238:F244"/>
    <mergeCell ref="G238:G244"/>
    <mergeCell ref="H248:H253"/>
    <mergeCell ref="I248:I253"/>
    <mergeCell ref="H238:H244"/>
    <mergeCell ref="I238:I244"/>
    <mergeCell ref="F245:F247"/>
    <mergeCell ref="A299:A306"/>
    <mergeCell ref="B299:B306"/>
    <mergeCell ref="C299:C301"/>
    <mergeCell ref="D299:D301"/>
    <mergeCell ref="E299:E301"/>
    <mergeCell ref="C302:C306"/>
    <mergeCell ref="D302:D306"/>
    <mergeCell ref="E302:E306"/>
    <mergeCell ref="C307:C314"/>
    <mergeCell ref="D307:D314"/>
    <mergeCell ref="E307:E314"/>
    <mergeCell ref="C316:C321"/>
    <mergeCell ref="E316:E321"/>
    <mergeCell ref="B307:B314"/>
    <mergeCell ref="F179:F182"/>
    <mergeCell ref="G179:G182"/>
    <mergeCell ref="H179:H182"/>
    <mergeCell ref="D248:D253"/>
    <mergeCell ref="E248:E253"/>
    <mergeCell ref="B254:B262"/>
    <mergeCell ref="C254:C262"/>
    <mergeCell ref="D254:D262"/>
    <mergeCell ref="E254:E262"/>
    <mergeCell ref="F228:F233"/>
    <mergeCell ref="G228:G233"/>
    <mergeCell ref="E211:E219"/>
    <mergeCell ref="F211:F219"/>
    <mergeCell ref="G211:G219"/>
    <mergeCell ref="H211:H219"/>
    <mergeCell ref="C220:C222"/>
    <mergeCell ref="F234:F237"/>
    <mergeCell ref="G234:G237"/>
    <mergeCell ref="I179:I182"/>
    <mergeCell ref="J179:J182"/>
    <mergeCell ref="D202:D210"/>
    <mergeCell ref="B193:B210"/>
    <mergeCell ref="A227:AJ227"/>
    <mergeCell ref="A228:A262"/>
    <mergeCell ref="B228:B253"/>
    <mergeCell ref="C228:C233"/>
    <mergeCell ref="D228:D233"/>
    <mergeCell ref="E228:E233"/>
    <mergeCell ref="C234:C237"/>
    <mergeCell ref="D234:D237"/>
    <mergeCell ref="E234:E237"/>
    <mergeCell ref="C238:C244"/>
    <mergeCell ref="D238:D244"/>
    <mergeCell ref="E238:E244"/>
    <mergeCell ref="C245:C247"/>
    <mergeCell ref="K179:K182"/>
    <mergeCell ref="L179:L182"/>
    <mergeCell ref="M179:M182"/>
    <mergeCell ref="N179:N182"/>
    <mergeCell ref="O179:O182"/>
    <mergeCell ref="P179:P182"/>
    <mergeCell ref="T179:T190"/>
    <mergeCell ref="A191:AJ191"/>
    <mergeCell ref="A192:AJ192"/>
    <mergeCell ref="Q183:Q187"/>
    <mergeCell ref="S184:S186"/>
    <mergeCell ref="B188:B190"/>
    <mergeCell ref="D245:D247"/>
    <mergeCell ref="E245:E247"/>
    <mergeCell ref="C248:C253"/>
    <mergeCell ref="D165:D166"/>
    <mergeCell ref="E165:E166"/>
    <mergeCell ref="Q179:Q182"/>
    <mergeCell ref="B183:B187"/>
    <mergeCell ref="C183:C187"/>
    <mergeCell ref="D183:D187"/>
    <mergeCell ref="E183:E187"/>
    <mergeCell ref="F183:F187"/>
    <mergeCell ref="G183:G187"/>
    <mergeCell ref="O188:O190"/>
    <mergeCell ref="P188:P190"/>
    <mergeCell ref="Q188:Q190"/>
    <mergeCell ref="H183:H187"/>
    <mergeCell ref="I183:I187"/>
    <mergeCell ref="J183:J187"/>
    <mergeCell ref="K183:K187"/>
    <mergeCell ref="L183:L187"/>
    <mergeCell ref="M183:M187"/>
    <mergeCell ref="N183:N187"/>
    <mergeCell ref="O183:O187"/>
    <mergeCell ref="P183:P187"/>
    <mergeCell ref="H188:H190"/>
    <mergeCell ref="I188:I190"/>
    <mergeCell ref="J188:J190"/>
    <mergeCell ref="K188:K190"/>
    <mergeCell ref="L188:L190"/>
    <mergeCell ref="M188:M190"/>
    <mergeCell ref="N188:N190"/>
    <mergeCell ref="B179:B182"/>
    <mergeCell ref="C179:C182"/>
    <mergeCell ref="D179:D182"/>
    <mergeCell ref="E179:E182"/>
    <mergeCell ref="A162:A166"/>
    <mergeCell ref="B162:B166"/>
    <mergeCell ref="C162:C164"/>
    <mergeCell ref="D162:D164"/>
    <mergeCell ref="E162:E164"/>
    <mergeCell ref="F162:F164"/>
    <mergeCell ref="G162:G164"/>
    <mergeCell ref="H162:H164"/>
    <mergeCell ref="I162:I164"/>
    <mergeCell ref="A178:AJ178"/>
    <mergeCell ref="A179:A190"/>
    <mergeCell ref="S171:S172"/>
    <mergeCell ref="A167:A176"/>
    <mergeCell ref="B167:B176"/>
    <mergeCell ref="J162:J164"/>
    <mergeCell ref="Q162:Q164"/>
    <mergeCell ref="F165:F166"/>
    <mergeCell ref="G165:G166"/>
    <mergeCell ref="H165:H166"/>
    <mergeCell ref="I165:I166"/>
    <mergeCell ref="J165:J166"/>
    <mergeCell ref="K165:K166"/>
    <mergeCell ref="L165:L166"/>
    <mergeCell ref="M165:M166"/>
    <mergeCell ref="N165:N166"/>
    <mergeCell ref="O165:O166"/>
    <mergeCell ref="P165:P166"/>
    <mergeCell ref="K162:K164"/>
    <mergeCell ref="L162:L164"/>
    <mergeCell ref="M162:M164"/>
    <mergeCell ref="N162:N164"/>
    <mergeCell ref="C165:C166"/>
    <mergeCell ref="E158:E161"/>
    <mergeCell ref="D158:D161"/>
    <mergeCell ref="C158:C161"/>
    <mergeCell ref="P158:P161"/>
    <mergeCell ref="M158:M161"/>
    <mergeCell ref="N158:N161"/>
    <mergeCell ref="J158:J161"/>
    <mergeCell ref="K158:K161"/>
    <mergeCell ref="D151:D152"/>
    <mergeCell ref="E151:E152"/>
    <mergeCell ref="F151:F152"/>
    <mergeCell ref="G151:G152"/>
    <mergeCell ref="H151:H152"/>
    <mergeCell ref="I151:I152"/>
    <mergeCell ref="J151:J152"/>
    <mergeCell ref="K151:K152"/>
    <mergeCell ref="L151:L152"/>
    <mergeCell ref="M151:M152"/>
    <mergeCell ref="N151:N152"/>
    <mergeCell ref="O151:O152"/>
    <mergeCell ref="P153:P157"/>
    <mergeCell ref="C153:C157"/>
    <mergeCell ref="F158:F161"/>
    <mergeCell ref="D153:D157"/>
    <mergeCell ref="E153:E157"/>
    <mergeCell ref="W133:W134"/>
    <mergeCell ref="X133:X134"/>
    <mergeCell ref="Q151:Q152"/>
    <mergeCell ref="A146:A148"/>
    <mergeCell ref="B146:B148"/>
    <mergeCell ref="C146:C148"/>
    <mergeCell ref="D146:D148"/>
    <mergeCell ref="E146:E148"/>
    <mergeCell ref="F146:F148"/>
    <mergeCell ref="G146:G148"/>
    <mergeCell ref="K146:K148"/>
    <mergeCell ref="L146:L148"/>
    <mergeCell ref="M146:M148"/>
    <mergeCell ref="H146:H148"/>
    <mergeCell ref="I146:I148"/>
    <mergeCell ref="J146:J148"/>
    <mergeCell ref="N146:N148"/>
    <mergeCell ref="O146:O148"/>
    <mergeCell ref="A122:A138"/>
    <mergeCell ref="B122:B138"/>
    <mergeCell ref="C122:C129"/>
    <mergeCell ref="D122:D129"/>
    <mergeCell ref="E122:E129"/>
    <mergeCell ref="F122:F129"/>
    <mergeCell ref="G122:G129"/>
    <mergeCell ref="H122:H129"/>
    <mergeCell ref="I122:I129"/>
    <mergeCell ref="P146:P148"/>
    <mergeCell ref="AE133:AE134"/>
    <mergeCell ref="AF133:AF134"/>
    <mergeCell ref="AG133:AG134"/>
    <mergeCell ref="T112:T121"/>
    <mergeCell ref="S119:S120"/>
    <mergeCell ref="P130:P138"/>
    <mergeCell ref="Q130:Q138"/>
    <mergeCell ref="S130:S138"/>
    <mergeCell ref="J130:J138"/>
    <mergeCell ref="K130:K138"/>
    <mergeCell ref="T46:T48"/>
    <mergeCell ref="D37:D41"/>
    <mergeCell ref="E37:E41"/>
    <mergeCell ref="F37:F41"/>
    <mergeCell ref="U46:U53"/>
    <mergeCell ref="U29:U43"/>
    <mergeCell ref="A44:AJ44"/>
    <mergeCell ref="A45:AJ45"/>
    <mergeCell ref="A46:A53"/>
    <mergeCell ref="O46:O50"/>
    <mergeCell ref="P46:P50"/>
    <mergeCell ref="Q46:Q50"/>
    <mergeCell ref="S46:S50"/>
    <mergeCell ref="S54:S62"/>
    <mergeCell ref="C58:C60"/>
    <mergeCell ref="B46:B50"/>
    <mergeCell ref="C46:C50"/>
    <mergeCell ref="D46:D50"/>
    <mergeCell ref="E46:E50"/>
    <mergeCell ref="F46:F50"/>
    <mergeCell ref="F58:F60"/>
    <mergeCell ref="B29:B43"/>
    <mergeCell ref="J37:J41"/>
    <mergeCell ref="K37:K41"/>
    <mergeCell ref="L37:L41"/>
    <mergeCell ref="D29:D36"/>
    <mergeCell ref="C29:C36"/>
    <mergeCell ref="E29:E36"/>
    <mergeCell ref="G37:G41"/>
    <mergeCell ref="H37:H41"/>
    <mergeCell ref="A7:AI7"/>
    <mergeCell ref="A8:AI8"/>
    <mergeCell ref="A9:AI9"/>
    <mergeCell ref="AE12:AG12"/>
    <mergeCell ref="A11:A13"/>
    <mergeCell ref="C11:C13"/>
    <mergeCell ref="E11:E13"/>
    <mergeCell ref="R11:R13"/>
    <mergeCell ref="D11:D13"/>
    <mergeCell ref="S11:S13"/>
    <mergeCell ref="T11:T13"/>
    <mergeCell ref="U11:U13"/>
    <mergeCell ref="F11:Q11"/>
    <mergeCell ref="A14:AJ14"/>
    <mergeCell ref="A15:AJ15"/>
    <mergeCell ref="A16:AJ16"/>
    <mergeCell ref="B11:B13"/>
    <mergeCell ref="AH11:AH13"/>
    <mergeCell ref="AI11:AI13"/>
    <mergeCell ref="F17:F26"/>
    <mergeCell ref="G17:G26"/>
    <mergeCell ref="H17:H26"/>
    <mergeCell ref="I17:I26"/>
    <mergeCell ref="J17:J26"/>
    <mergeCell ref="K17:K26"/>
    <mergeCell ref="L17:L26"/>
    <mergeCell ref="S17:S20"/>
    <mergeCell ref="AJ11:AJ13"/>
    <mergeCell ref="F12:H12"/>
    <mergeCell ref="I12:K12"/>
    <mergeCell ref="L12:N12"/>
    <mergeCell ref="O12:Q12"/>
    <mergeCell ref="V11:AG11"/>
    <mergeCell ref="V12:X12"/>
    <mergeCell ref="Y12:AA12"/>
    <mergeCell ref="AB12:AD12"/>
    <mergeCell ref="T17:T27"/>
    <mergeCell ref="U17:U26"/>
    <mergeCell ref="M17:M26"/>
    <mergeCell ref="N17:N26"/>
    <mergeCell ref="O29:O36"/>
    <mergeCell ref="J29:J36"/>
    <mergeCell ref="S22:S26"/>
    <mergeCell ref="Q29:Q36"/>
    <mergeCell ref="K29:K36"/>
    <mergeCell ref="P29:P36"/>
    <mergeCell ref="F29:F36"/>
    <mergeCell ref="G29:G36"/>
    <mergeCell ref="H29:H36"/>
    <mergeCell ref="I29:I36"/>
    <mergeCell ref="L29:L36"/>
    <mergeCell ref="M29:M36"/>
    <mergeCell ref="N29:N36"/>
    <mergeCell ref="A28:AJ28"/>
    <mergeCell ref="A29:A43"/>
    <mergeCell ref="O17:O26"/>
    <mergeCell ref="P17:P26"/>
    <mergeCell ref="Q17:Q26"/>
    <mergeCell ref="M37:M41"/>
    <mergeCell ref="A17:A27"/>
    <mergeCell ref="B17:B27"/>
    <mergeCell ref="C17:C26"/>
    <mergeCell ref="D17:D26"/>
    <mergeCell ref="E17:E26"/>
    <mergeCell ref="C37:C41"/>
    <mergeCell ref="T29:T43"/>
    <mergeCell ref="N37:N41"/>
    <mergeCell ref="O37:O41"/>
    <mergeCell ref="P37:P41"/>
    <mergeCell ref="Q37:Q41"/>
    <mergeCell ref="S37:S41"/>
    <mergeCell ref="I37:I41"/>
    <mergeCell ref="B54:B65"/>
    <mergeCell ref="C54:C57"/>
    <mergeCell ref="D54:D57"/>
    <mergeCell ref="E54:E57"/>
    <mergeCell ref="F54:F57"/>
    <mergeCell ref="G54:G57"/>
    <mergeCell ref="H54:H57"/>
    <mergeCell ref="I54:I57"/>
    <mergeCell ref="J54:J57"/>
    <mergeCell ref="K54:K57"/>
    <mergeCell ref="L54:L57"/>
    <mergeCell ref="N46:N50"/>
    <mergeCell ref="C63:C65"/>
    <mergeCell ref="D63:D65"/>
    <mergeCell ref="E63:E65"/>
    <mergeCell ref="F63:F65"/>
    <mergeCell ref="G63:G65"/>
    <mergeCell ref="H63:H65"/>
    <mergeCell ref="I63:I65"/>
    <mergeCell ref="J63:J65"/>
    <mergeCell ref="D61:D62"/>
    <mergeCell ref="E61:E62"/>
    <mergeCell ref="F61:F62"/>
    <mergeCell ref="G61:G62"/>
    <mergeCell ref="G46:G50"/>
    <mergeCell ref="H46:H50"/>
    <mergeCell ref="I46:I50"/>
    <mergeCell ref="J46:J50"/>
    <mergeCell ref="M54:M57"/>
    <mergeCell ref="N54:N57"/>
    <mergeCell ref="E58:E60"/>
    <mergeCell ref="D58:D60"/>
    <mergeCell ref="C61:C62"/>
    <mergeCell ref="J58:J60"/>
    <mergeCell ref="K58:K60"/>
    <mergeCell ref="L58:L60"/>
    <mergeCell ref="M58:M60"/>
    <mergeCell ref="N58:N60"/>
    <mergeCell ref="O58:O60"/>
    <mergeCell ref="K46:K50"/>
    <mergeCell ref="L46:L50"/>
    <mergeCell ref="M46:M50"/>
    <mergeCell ref="M71:M75"/>
    <mergeCell ref="P76:P77"/>
    <mergeCell ref="Q76:Q77"/>
    <mergeCell ref="T76:T77"/>
    <mergeCell ref="T54:T65"/>
    <mergeCell ref="T66:T70"/>
    <mergeCell ref="T71:T75"/>
    <mergeCell ref="K76:K77"/>
    <mergeCell ref="L76:L77"/>
    <mergeCell ref="M76:M77"/>
    <mergeCell ref="N76:N77"/>
    <mergeCell ref="O76:O77"/>
    <mergeCell ref="K63:K65"/>
    <mergeCell ref="L63:L65"/>
    <mergeCell ref="Q54:Q57"/>
    <mergeCell ref="Q61:Q62"/>
    <mergeCell ref="Q58:Q60"/>
    <mergeCell ref="P71:P75"/>
    <mergeCell ref="P66:P70"/>
    <mergeCell ref="P63:P65"/>
    <mergeCell ref="Q63:Q65"/>
    <mergeCell ref="F66:F70"/>
    <mergeCell ref="U63:U65"/>
    <mergeCell ref="P54:P57"/>
    <mergeCell ref="O61:O62"/>
    <mergeCell ref="P61:P62"/>
    <mergeCell ref="M61:M62"/>
    <mergeCell ref="N61:N62"/>
    <mergeCell ref="P58:P60"/>
    <mergeCell ref="H61:H62"/>
    <mergeCell ref="I61:I62"/>
    <mergeCell ref="J61:J62"/>
    <mergeCell ref="K61:K62"/>
    <mergeCell ref="L61:L62"/>
    <mergeCell ref="U66:U70"/>
    <mergeCell ref="U71:U75"/>
    <mergeCell ref="T50:T53"/>
    <mergeCell ref="H58:H60"/>
    <mergeCell ref="I58:I60"/>
    <mergeCell ref="U54:U56"/>
    <mergeCell ref="G66:G70"/>
    <mergeCell ref="H66:H70"/>
    <mergeCell ref="I66:I70"/>
    <mergeCell ref="J66:J70"/>
    <mergeCell ref="K66:K70"/>
    <mergeCell ref="L66:L70"/>
    <mergeCell ref="M66:M70"/>
    <mergeCell ref="N66:N70"/>
    <mergeCell ref="O66:O70"/>
    <mergeCell ref="O54:O57"/>
    <mergeCell ref="N71:N75"/>
    <mergeCell ref="O71:O75"/>
    <mergeCell ref="M63:M65"/>
    <mergeCell ref="N63:N65"/>
    <mergeCell ref="O63:O65"/>
    <mergeCell ref="L71:L75"/>
    <mergeCell ref="G58:G60"/>
    <mergeCell ref="U76:U77"/>
    <mergeCell ref="A78:AJ78"/>
    <mergeCell ref="A79:AJ79"/>
    <mergeCell ref="A76:A77"/>
    <mergeCell ref="B76:B77"/>
    <mergeCell ref="C76:C77"/>
    <mergeCell ref="D76:D77"/>
    <mergeCell ref="E76:E77"/>
    <mergeCell ref="C71:C75"/>
    <mergeCell ref="D71:D75"/>
    <mergeCell ref="E71:E75"/>
    <mergeCell ref="Q71:Q75"/>
    <mergeCell ref="A54:A75"/>
    <mergeCell ref="S63:S64"/>
    <mergeCell ref="B66:B75"/>
    <mergeCell ref="C66:C70"/>
    <mergeCell ref="D66:D70"/>
    <mergeCell ref="E66:E70"/>
    <mergeCell ref="F76:F77"/>
    <mergeCell ref="G76:G77"/>
    <mergeCell ref="H76:H77"/>
    <mergeCell ref="I76:I77"/>
    <mergeCell ref="J76:J77"/>
    <mergeCell ref="Q66:Q70"/>
    <mergeCell ref="F71:F75"/>
    <mergeCell ref="G71:G75"/>
    <mergeCell ref="H71:H75"/>
    <mergeCell ref="I71:I75"/>
    <mergeCell ref="J71:J75"/>
    <mergeCell ref="K71:K75"/>
    <mergeCell ref="U58:U59"/>
    <mergeCell ref="U61:U62"/>
    <mergeCell ref="A80:AJ80"/>
    <mergeCell ref="A81:A93"/>
    <mergeCell ref="B81:B86"/>
    <mergeCell ref="C81:C86"/>
    <mergeCell ref="D81:D86"/>
    <mergeCell ref="E81:E86"/>
    <mergeCell ref="F81:F86"/>
    <mergeCell ref="G81:G86"/>
    <mergeCell ref="H81:H86"/>
    <mergeCell ref="I81:I86"/>
    <mergeCell ref="J81:J86"/>
    <mergeCell ref="K81:K86"/>
    <mergeCell ref="L81:L86"/>
    <mergeCell ref="M81:M86"/>
    <mergeCell ref="N81:N86"/>
    <mergeCell ref="O81:O86"/>
    <mergeCell ref="K91:K92"/>
    <mergeCell ref="P81:P86"/>
    <mergeCell ref="Q81:Q86"/>
    <mergeCell ref="S81:S85"/>
    <mergeCell ref="B87:B90"/>
    <mergeCell ref="C87:C90"/>
    <mergeCell ref="D87:D90"/>
    <mergeCell ref="E87:E90"/>
    <mergeCell ref="F87:F90"/>
    <mergeCell ref="G87:G90"/>
    <mergeCell ref="H87:H90"/>
    <mergeCell ref="I87:I90"/>
    <mergeCell ref="J87:J90"/>
    <mergeCell ref="AF91:AF92"/>
    <mergeCell ref="AG91:AG92"/>
    <mergeCell ref="AA91:AA92"/>
    <mergeCell ref="A112:A121"/>
    <mergeCell ref="AB91:AB92"/>
    <mergeCell ref="U81:U86"/>
    <mergeCell ref="T87:T90"/>
    <mergeCell ref="T91:T93"/>
    <mergeCell ref="U91:U92"/>
    <mergeCell ref="O91:O92"/>
    <mergeCell ref="P91:P92"/>
    <mergeCell ref="Q91:Q92"/>
    <mergeCell ref="S91:S92"/>
    <mergeCell ref="T81:T86"/>
    <mergeCell ref="O87:O90"/>
    <mergeCell ref="P87:P90"/>
    <mergeCell ref="Q87:Q90"/>
    <mergeCell ref="L87:L90"/>
    <mergeCell ref="M87:M90"/>
    <mergeCell ref="N87:N90"/>
    <mergeCell ref="B112:B121"/>
    <mergeCell ref="C112:C121"/>
    <mergeCell ref="D112:D121"/>
    <mergeCell ref="E112:E121"/>
    <mergeCell ref="F112:F121"/>
    <mergeCell ref="G112:G121"/>
    <mergeCell ref="H112:H121"/>
    <mergeCell ref="I112:I121"/>
    <mergeCell ref="J112:J121"/>
    <mergeCell ref="K112:K121"/>
    <mergeCell ref="L112:L121"/>
    <mergeCell ref="M112:M121"/>
    <mergeCell ref="N112:N121"/>
    <mergeCell ref="O112:O121"/>
    <mergeCell ref="Q105:Q111"/>
    <mergeCell ref="K87:K90"/>
    <mergeCell ref="B91:B92"/>
    <mergeCell ref="C91:C92"/>
    <mergeCell ref="D91:D92"/>
    <mergeCell ref="E91:E92"/>
    <mergeCell ref="F91:F92"/>
    <mergeCell ref="G91:G92"/>
    <mergeCell ref="H91:H92"/>
    <mergeCell ref="I91:I92"/>
    <mergeCell ref="J91:J92"/>
    <mergeCell ref="L91:L92"/>
    <mergeCell ref="M91:M92"/>
    <mergeCell ref="N91:N92"/>
    <mergeCell ref="A104:AJ104"/>
    <mergeCell ref="A105:A111"/>
    <mergeCell ref="B105:B111"/>
    <mergeCell ref="C105:C111"/>
    <mergeCell ref="D105:D111"/>
    <mergeCell ref="E105:E111"/>
    <mergeCell ref="F105:F111"/>
    <mergeCell ref="G105:G111"/>
    <mergeCell ref="H105:H111"/>
    <mergeCell ref="S105:S111"/>
    <mergeCell ref="S97:S101"/>
    <mergeCell ref="T97:T101"/>
    <mergeCell ref="AC91:AC92"/>
    <mergeCell ref="AD91:AD92"/>
    <mergeCell ref="AE91:AE92"/>
    <mergeCell ref="V91:V92"/>
    <mergeCell ref="W91:W92"/>
    <mergeCell ref="X91:X92"/>
    <mergeCell ref="Y91:Y92"/>
    <mergeCell ref="Z91:Z92"/>
    <mergeCell ref="C193:C201"/>
    <mergeCell ref="D193:D201"/>
    <mergeCell ref="E193:E201"/>
    <mergeCell ref="F193:F201"/>
    <mergeCell ref="G193:G201"/>
    <mergeCell ref="H193:H201"/>
    <mergeCell ref="I193:I201"/>
    <mergeCell ref="K105:K111"/>
    <mergeCell ref="L105:L111"/>
    <mergeCell ref="M105:M111"/>
    <mergeCell ref="N105:N111"/>
    <mergeCell ref="O105:O111"/>
    <mergeCell ref="P105:P111"/>
    <mergeCell ref="A102:AJ102"/>
    <mergeCell ref="A103:AJ103"/>
    <mergeCell ref="J193:J201"/>
    <mergeCell ref="B151:B161"/>
    <mergeCell ref="A151:A161"/>
    <mergeCell ref="Z133:Z134"/>
    <mergeCell ref="AA133:AA134"/>
    <mergeCell ref="AB133:AB134"/>
    <mergeCell ref="AC133:AC134"/>
    <mergeCell ref="AD133:AD134"/>
    <mergeCell ref="A193:A226"/>
    <mergeCell ref="E202:E210"/>
    <mergeCell ref="F202:F210"/>
    <mergeCell ref="G202:G210"/>
    <mergeCell ref="H202:H210"/>
    <mergeCell ref="I202:I210"/>
    <mergeCell ref="C202:C210"/>
    <mergeCell ref="S211:S212"/>
    <mergeCell ref="P228:P233"/>
    <mergeCell ref="O238:O244"/>
    <mergeCell ref="P238:P244"/>
    <mergeCell ref="Q238:Q244"/>
    <mergeCell ref="J234:J237"/>
    <mergeCell ref="K234:K237"/>
    <mergeCell ref="L234:L237"/>
    <mergeCell ref="H245:H247"/>
    <mergeCell ref="I245:I247"/>
    <mergeCell ref="J245:J247"/>
    <mergeCell ref="K245:K247"/>
    <mergeCell ref="L245:L247"/>
    <mergeCell ref="M245:M247"/>
    <mergeCell ref="N245:N247"/>
    <mergeCell ref="O245:O247"/>
    <mergeCell ref="J238:J244"/>
    <mergeCell ref="K238:K244"/>
    <mergeCell ref="L238:L244"/>
    <mergeCell ref="M270:M274"/>
    <mergeCell ref="N270:N274"/>
    <mergeCell ref="O270:O274"/>
    <mergeCell ref="J265:J269"/>
    <mergeCell ref="K265:K269"/>
    <mergeCell ref="L265:L269"/>
    <mergeCell ref="L263:L264"/>
    <mergeCell ref="M263:M264"/>
    <mergeCell ref="G245:G247"/>
    <mergeCell ref="H228:H233"/>
    <mergeCell ref="I228:I233"/>
    <mergeCell ref="G248:G253"/>
    <mergeCell ref="J228:J233"/>
    <mergeCell ref="K228:K233"/>
    <mergeCell ref="L228:L233"/>
    <mergeCell ref="M228:M233"/>
    <mergeCell ref="N228:N233"/>
    <mergeCell ref="O228:O233"/>
    <mergeCell ref="Q265:Q269"/>
    <mergeCell ref="J263:J264"/>
    <mergeCell ref="K263:K264"/>
    <mergeCell ref="M238:M244"/>
    <mergeCell ref="N238:N244"/>
    <mergeCell ref="M234:M237"/>
    <mergeCell ref="N234:N237"/>
    <mergeCell ref="O234:O237"/>
    <mergeCell ref="P234:P237"/>
    <mergeCell ref="Q234:Q237"/>
    <mergeCell ref="Q245:Q247"/>
    <mergeCell ref="K248:K253"/>
    <mergeCell ref="L248:L253"/>
    <mergeCell ref="M248:M253"/>
    <mergeCell ref="N248:N253"/>
    <mergeCell ref="J254:J262"/>
    <mergeCell ref="K254:K262"/>
    <mergeCell ref="K270:K274"/>
    <mergeCell ref="M275:M281"/>
    <mergeCell ref="L282:L285"/>
    <mergeCell ref="J282:J285"/>
    <mergeCell ref="L270:L274"/>
    <mergeCell ref="M324:M326"/>
    <mergeCell ref="N324:N326"/>
    <mergeCell ref="O324:O326"/>
    <mergeCell ref="P324:P326"/>
    <mergeCell ref="Q324:Q326"/>
    <mergeCell ref="P245:P247"/>
    <mergeCell ref="L307:L314"/>
    <mergeCell ref="M307:M314"/>
    <mergeCell ref="N307:N314"/>
    <mergeCell ref="O307:O314"/>
    <mergeCell ref="P307:P314"/>
    <mergeCell ref="Q307:Q314"/>
    <mergeCell ref="J316:J321"/>
    <mergeCell ref="K316:K321"/>
    <mergeCell ref="L316:L321"/>
    <mergeCell ref="M316:M321"/>
    <mergeCell ref="N316:N321"/>
    <mergeCell ref="O316:O321"/>
    <mergeCell ref="P316:P321"/>
    <mergeCell ref="J248:J253"/>
    <mergeCell ref="J275:J281"/>
    <mergeCell ref="K275:K281"/>
    <mergeCell ref="L275:L281"/>
    <mergeCell ref="M265:M269"/>
    <mergeCell ref="N265:N269"/>
    <mergeCell ref="O265:O269"/>
    <mergeCell ref="P265:P269"/>
    <mergeCell ref="N322:N323"/>
    <mergeCell ref="F316:F321"/>
    <mergeCell ref="G316:G321"/>
    <mergeCell ref="H316:H321"/>
    <mergeCell ref="I316:I321"/>
    <mergeCell ref="I336:I337"/>
    <mergeCell ref="J336:J337"/>
    <mergeCell ref="K336:K337"/>
    <mergeCell ref="F332:F335"/>
    <mergeCell ref="G332:G335"/>
    <mergeCell ref="H332:H335"/>
    <mergeCell ref="I332:I335"/>
    <mergeCell ref="J332:J335"/>
    <mergeCell ref="K332:K335"/>
    <mergeCell ref="L332:L335"/>
    <mergeCell ref="S356:S357"/>
    <mergeCell ref="N275:N281"/>
    <mergeCell ref="O275:O281"/>
    <mergeCell ref="P275:P281"/>
    <mergeCell ref="Q275:Q281"/>
    <mergeCell ref="L344:L345"/>
    <mergeCell ref="P302:P306"/>
    <mergeCell ref="Q302:Q306"/>
    <mergeCell ref="F299:F301"/>
    <mergeCell ref="G299:G301"/>
    <mergeCell ref="H299:H301"/>
    <mergeCell ref="I299:I301"/>
    <mergeCell ref="J299:J301"/>
    <mergeCell ref="F307:F314"/>
    <mergeCell ref="G307:G314"/>
    <mergeCell ref="H307:H314"/>
    <mergeCell ref="I307:I314"/>
    <mergeCell ref="Q329:Q331"/>
    <mergeCell ref="L336:L337"/>
    <mergeCell ref="M351:M354"/>
    <mergeCell ref="N351:N354"/>
    <mergeCell ref="O351:O354"/>
    <mergeCell ref="P351:P354"/>
    <mergeCell ref="C288:C290"/>
    <mergeCell ref="D288:D290"/>
    <mergeCell ref="E288:E290"/>
    <mergeCell ref="C291:C295"/>
    <mergeCell ref="D291:D295"/>
    <mergeCell ref="E291:E295"/>
    <mergeCell ref="D316:D321"/>
    <mergeCell ref="M332:M335"/>
    <mergeCell ref="N332:N335"/>
    <mergeCell ref="O332:O335"/>
    <mergeCell ref="P332:P335"/>
    <mergeCell ref="Q332:Q335"/>
    <mergeCell ref="F329:F331"/>
    <mergeCell ref="G329:G331"/>
    <mergeCell ref="H329:H331"/>
    <mergeCell ref="I329:I331"/>
    <mergeCell ref="D296:D298"/>
    <mergeCell ref="J291:J295"/>
    <mergeCell ref="H288:H290"/>
    <mergeCell ref="I288:I290"/>
    <mergeCell ref="J288:J290"/>
    <mergeCell ref="I322:I323"/>
    <mergeCell ref="J322:J323"/>
    <mergeCell ref="K322:K323"/>
    <mergeCell ref="L322:L323"/>
    <mergeCell ref="M322:M323"/>
    <mergeCell ref="U322:U323"/>
    <mergeCell ref="U291:U295"/>
    <mergeCell ref="U299:U301"/>
    <mergeCell ref="U288:U290"/>
    <mergeCell ref="O282:O285"/>
    <mergeCell ref="M282:M285"/>
    <mergeCell ref="B263:B274"/>
    <mergeCell ref="C263:C264"/>
    <mergeCell ref="D263:D264"/>
    <mergeCell ref="E263:E264"/>
    <mergeCell ref="C265:C269"/>
    <mergeCell ref="D265:D269"/>
    <mergeCell ref="E265:E269"/>
    <mergeCell ref="C270:C274"/>
    <mergeCell ref="D270:D274"/>
    <mergeCell ref="E270:E274"/>
    <mergeCell ref="C275:C281"/>
    <mergeCell ref="D275:D281"/>
    <mergeCell ref="E275:E281"/>
    <mergeCell ref="F270:F274"/>
    <mergeCell ref="G270:G274"/>
    <mergeCell ref="H270:H274"/>
    <mergeCell ref="I270:I274"/>
    <mergeCell ref="B275:B285"/>
    <mergeCell ref="I275:I281"/>
    <mergeCell ref="F282:F285"/>
    <mergeCell ref="C282:C285"/>
    <mergeCell ref="F263:F264"/>
    <mergeCell ref="G263:G264"/>
    <mergeCell ref="H263:H264"/>
    <mergeCell ref="G282:G285"/>
    <mergeCell ref="H282:H285"/>
    <mergeCell ref="D402:D410"/>
    <mergeCell ref="E402:E410"/>
    <mergeCell ref="F402:F410"/>
    <mergeCell ref="G402:G410"/>
    <mergeCell ref="H402:H410"/>
    <mergeCell ref="I402:I410"/>
    <mergeCell ref="J402:J410"/>
    <mergeCell ref="K402:K410"/>
    <mergeCell ref="Q411:Q412"/>
    <mergeCell ref="E411:E412"/>
    <mergeCell ref="F411:F412"/>
    <mergeCell ref="A399:S399"/>
    <mergeCell ref="T399:AJ399"/>
    <mergeCell ref="A400:S400"/>
    <mergeCell ref="T400:AJ400"/>
    <mergeCell ref="A401:S401"/>
    <mergeCell ref="T401:AJ401"/>
    <mergeCell ref="L411:L412"/>
    <mergeCell ref="M411:M412"/>
    <mergeCell ref="N411:N412"/>
    <mergeCell ref="O411:O412"/>
    <mergeCell ref="P411:P412"/>
    <mergeCell ref="D411:D412"/>
    <mergeCell ref="C411:C412"/>
    <mergeCell ref="D415:D417"/>
    <mergeCell ref="C415:C417"/>
    <mergeCell ref="Q420:Q423"/>
    <mergeCell ref="B402:B423"/>
    <mergeCell ref="J415:J417"/>
    <mergeCell ref="K415:K417"/>
    <mergeCell ref="L420:L423"/>
    <mergeCell ref="M420:M423"/>
    <mergeCell ref="C420:C423"/>
    <mergeCell ref="L402:L410"/>
    <mergeCell ref="M402:M410"/>
    <mergeCell ref="T426:AJ426"/>
    <mergeCell ref="F418:F419"/>
    <mergeCell ref="G418:G419"/>
    <mergeCell ref="H418:H419"/>
    <mergeCell ref="I418:I419"/>
    <mergeCell ref="J418:J419"/>
    <mergeCell ref="K418:K419"/>
    <mergeCell ref="L418:L419"/>
    <mergeCell ref="M418:M419"/>
    <mergeCell ref="N418:N419"/>
    <mergeCell ref="O418:O419"/>
    <mergeCell ref="P418:P419"/>
    <mergeCell ref="Q418:Q419"/>
    <mergeCell ref="C418:C419"/>
    <mergeCell ref="D418:D419"/>
    <mergeCell ref="E418:E419"/>
    <mergeCell ref="G411:G412"/>
    <mergeCell ref="H411:H412"/>
    <mergeCell ref="I411:I412"/>
    <mergeCell ref="J411:J412"/>
    <mergeCell ref="K411:K412"/>
    <mergeCell ref="Q415:Q417"/>
    <mergeCell ref="F415:F417"/>
    <mergeCell ref="G415:G417"/>
    <mergeCell ref="A448:A451"/>
    <mergeCell ref="B448:B451"/>
    <mergeCell ref="E440:E442"/>
    <mergeCell ref="F440:F442"/>
    <mergeCell ref="G440:G442"/>
    <mergeCell ref="H440:H442"/>
    <mergeCell ref="C448:C451"/>
    <mergeCell ref="D448:D451"/>
    <mergeCell ref="B440:B442"/>
    <mergeCell ref="A443:A447"/>
    <mergeCell ref="B443:B445"/>
    <mergeCell ref="C443:C445"/>
    <mergeCell ref="D443:D445"/>
    <mergeCell ref="B446:B447"/>
    <mergeCell ref="C446:C447"/>
    <mergeCell ref="D446:D447"/>
    <mergeCell ref="P420:P423"/>
    <mergeCell ref="O420:O423"/>
    <mergeCell ref="D420:D423"/>
    <mergeCell ref="H420:H423"/>
    <mergeCell ref="I420:I423"/>
    <mergeCell ref="J420:J423"/>
    <mergeCell ref="K420:K423"/>
    <mergeCell ref="J438:J439"/>
    <mergeCell ref="L448:L451"/>
    <mergeCell ref="A426:S426"/>
    <mergeCell ref="P438:P439"/>
    <mergeCell ref="Q438:Q439"/>
    <mergeCell ref="G427:G433"/>
    <mergeCell ref="Q440:Q442"/>
    <mergeCell ref="E443:E445"/>
    <mergeCell ref="F443:F445"/>
    <mergeCell ref="G443:G445"/>
    <mergeCell ref="H443:H445"/>
    <mergeCell ref="I443:I445"/>
    <mergeCell ref="J443:J445"/>
    <mergeCell ref="K443:K445"/>
    <mergeCell ref="L443:L445"/>
    <mergeCell ref="M443:M445"/>
    <mergeCell ref="N443:N445"/>
    <mergeCell ref="O443:O445"/>
    <mergeCell ref="P443:P445"/>
    <mergeCell ref="Q443:Q445"/>
    <mergeCell ref="E446:E447"/>
    <mergeCell ref="F446:F447"/>
    <mergeCell ref="G446:G447"/>
    <mergeCell ref="H446:H447"/>
    <mergeCell ref="I446:I447"/>
    <mergeCell ref="J446:J447"/>
    <mergeCell ref="K435:K437"/>
    <mergeCell ref="J435:J437"/>
    <mergeCell ref="I435:I437"/>
    <mergeCell ref="H435:H437"/>
    <mergeCell ref="M440:M442"/>
    <mergeCell ref="O427:O433"/>
    <mergeCell ref="P427:P433"/>
    <mergeCell ref="K438:K439"/>
    <mergeCell ref="M438:M439"/>
    <mergeCell ref="J413:J414"/>
    <mergeCell ref="E413:E414"/>
    <mergeCell ref="E448:E451"/>
    <mergeCell ref="M427:M433"/>
    <mergeCell ref="G448:G451"/>
    <mergeCell ref="H448:H451"/>
    <mergeCell ref="F438:F439"/>
    <mergeCell ref="G438:G439"/>
    <mergeCell ref="N440:N442"/>
    <mergeCell ref="L438:L439"/>
    <mergeCell ref="L427:L433"/>
    <mergeCell ref="K446:K447"/>
    <mergeCell ref="L446:L447"/>
    <mergeCell ref="M446:M447"/>
    <mergeCell ref="N446:N447"/>
    <mergeCell ref="O446:O447"/>
    <mergeCell ref="P446:P447"/>
    <mergeCell ref="H438:H439"/>
    <mergeCell ref="I438:I439"/>
    <mergeCell ref="O440:O442"/>
    <mergeCell ref="P440:P442"/>
    <mergeCell ref="L415:L417"/>
    <mergeCell ref="M415:M417"/>
    <mergeCell ref="I448:I451"/>
    <mergeCell ref="J448:J451"/>
    <mergeCell ref="K448:K451"/>
    <mergeCell ref="D438:D439"/>
    <mergeCell ref="Q427:Q433"/>
    <mergeCell ref="E427:E433"/>
    <mergeCell ref="E438:E439"/>
    <mergeCell ref="N427:N433"/>
    <mergeCell ref="A424:S424"/>
    <mergeCell ref="A427:A442"/>
    <mergeCell ref="F427:F433"/>
    <mergeCell ref="M448:M451"/>
    <mergeCell ref="N448:N451"/>
    <mergeCell ref="O448:O451"/>
    <mergeCell ref="P448:P451"/>
    <mergeCell ref="I440:I442"/>
    <mergeCell ref="Q446:Q447"/>
    <mergeCell ref="J440:J442"/>
    <mergeCell ref="K440:K442"/>
    <mergeCell ref="L440:L442"/>
    <mergeCell ref="N438:N439"/>
    <mergeCell ref="O438:O439"/>
    <mergeCell ref="C440:C442"/>
    <mergeCell ref="D440:D442"/>
    <mergeCell ref="B427:B433"/>
    <mergeCell ref="B435:B437"/>
    <mergeCell ref="Q448:Q451"/>
    <mergeCell ref="F448:F451"/>
    <mergeCell ref="C427:C433"/>
    <mergeCell ref="D427:D433"/>
    <mergeCell ref="Q435:Q437"/>
    <mergeCell ref="P435:P437"/>
    <mergeCell ref="B438:B439"/>
    <mergeCell ref="C438:C439"/>
    <mergeCell ref="N393:N394"/>
    <mergeCell ref="Q393:Q394"/>
    <mergeCell ref="O393:O394"/>
    <mergeCell ref="P393:P394"/>
    <mergeCell ref="M393:M394"/>
    <mergeCell ref="F393:F394"/>
    <mergeCell ref="G393:G394"/>
    <mergeCell ref="H393:H394"/>
    <mergeCell ref="I393:I394"/>
    <mergeCell ref="J393:J394"/>
    <mergeCell ref="K393:K394"/>
    <mergeCell ref="L393:L394"/>
    <mergeCell ref="E393:E394"/>
    <mergeCell ref="D393:D394"/>
    <mergeCell ref="C393:C394"/>
    <mergeCell ref="H427:H433"/>
    <mergeCell ref="I427:I433"/>
    <mergeCell ref="J427:J433"/>
    <mergeCell ref="K427:K433"/>
    <mergeCell ref="Q413:Q414"/>
    <mergeCell ref="M413:M414"/>
    <mergeCell ref="N413:N414"/>
    <mergeCell ref="O413:O414"/>
    <mergeCell ref="G435:G437"/>
    <mergeCell ref="D413:D414"/>
    <mergeCell ref="C413:C414"/>
    <mergeCell ref="O435:O437"/>
    <mergeCell ref="N435:N437"/>
    <mergeCell ref="M435:M437"/>
    <mergeCell ref="L435:L437"/>
    <mergeCell ref="U153:U157"/>
    <mergeCell ref="U179:U190"/>
    <mergeCell ref="U162:U164"/>
    <mergeCell ref="P220:P222"/>
    <mergeCell ref="K211:K219"/>
    <mergeCell ref="L211:L219"/>
    <mergeCell ref="M211:M219"/>
    <mergeCell ref="O162:O164"/>
    <mergeCell ref="P162:P164"/>
    <mergeCell ref="L153:L157"/>
    <mergeCell ref="N263:N264"/>
    <mergeCell ref="P270:P274"/>
    <mergeCell ref="Q270:Q274"/>
    <mergeCell ref="O263:O264"/>
    <mergeCell ref="P263:P264"/>
    <mergeCell ref="Q263:Q264"/>
    <mergeCell ref="N282:N285"/>
    <mergeCell ref="K282:K285"/>
    <mergeCell ref="L223:L226"/>
    <mergeCell ref="K202:K210"/>
    <mergeCell ref="L202:L210"/>
    <mergeCell ref="M202:M210"/>
    <mergeCell ref="N202:N210"/>
    <mergeCell ref="O202:O210"/>
    <mergeCell ref="N211:N219"/>
    <mergeCell ref="O211:O219"/>
    <mergeCell ref="P211:P219"/>
    <mergeCell ref="Q211:Q219"/>
    <mergeCell ref="P223:P226"/>
    <mergeCell ref="N223:N226"/>
    <mergeCell ref="O248:O253"/>
    <mergeCell ref="P248:P253"/>
    <mergeCell ref="E282:E285"/>
    <mergeCell ref="I282:I285"/>
    <mergeCell ref="D282:D285"/>
    <mergeCell ref="F254:F262"/>
    <mergeCell ref="G254:G262"/>
    <mergeCell ref="H254:H262"/>
    <mergeCell ref="I254:I262"/>
    <mergeCell ref="F248:F253"/>
    <mergeCell ref="Q165:Q166"/>
    <mergeCell ref="Q220:Q222"/>
    <mergeCell ref="P193:P201"/>
    <mergeCell ref="U220:U222"/>
    <mergeCell ref="Q168:Q175"/>
    <mergeCell ref="P168:P175"/>
    <mergeCell ref="S214:S219"/>
    <mergeCell ref="K193:K201"/>
    <mergeCell ref="L193:L201"/>
    <mergeCell ref="M193:M201"/>
    <mergeCell ref="N193:N201"/>
    <mergeCell ref="O193:O201"/>
    <mergeCell ref="Q193:Q201"/>
    <mergeCell ref="Q248:Q253"/>
    <mergeCell ref="L254:L262"/>
    <mergeCell ref="M254:M262"/>
    <mergeCell ref="N254:N262"/>
    <mergeCell ref="O254:O262"/>
    <mergeCell ref="P254:P262"/>
    <mergeCell ref="Q254:Q262"/>
    <mergeCell ref="Q228:Q233"/>
    <mergeCell ref="Q282:Q285"/>
    <mergeCell ref="P282:P285"/>
    <mergeCell ref="J270:J274"/>
    <mergeCell ref="J223:J226"/>
    <mergeCell ref="F223:F226"/>
    <mergeCell ref="G223:G226"/>
    <mergeCell ref="D223:D226"/>
    <mergeCell ref="C223:C226"/>
    <mergeCell ref="B211:B226"/>
    <mergeCell ref="F220:F222"/>
    <mergeCell ref="G220:G222"/>
    <mergeCell ref="H220:H222"/>
    <mergeCell ref="J202:J210"/>
    <mergeCell ref="J211:J219"/>
    <mergeCell ref="D220:D222"/>
    <mergeCell ref="H223:H226"/>
    <mergeCell ref="E223:E226"/>
    <mergeCell ref="I263:I264"/>
    <mergeCell ref="F275:F281"/>
    <mergeCell ref="G275:G281"/>
    <mergeCell ref="H275:H281"/>
    <mergeCell ref="F265:F269"/>
    <mergeCell ref="G265:G269"/>
    <mergeCell ref="H265:H269"/>
    <mergeCell ref="I265:I269"/>
    <mergeCell ref="T361:T372"/>
    <mergeCell ref="T373:T385"/>
    <mergeCell ref="T386:T398"/>
    <mergeCell ref="B346:B347"/>
    <mergeCell ref="A286:AJ286"/>
    <mergeCell ref="A287:AJ287"/>
    <mergeCell ref="T151:T167"/>
    <mergeCell ref="T168:T177"/>
    <mergeCell ref="T193:T210"/>
    <mergeCell ref="T211:T226"/>
    <mergeCell ref="T142:T149"/>
    <mergeCell ref="A150:AJ150"/>
    <mergeCell ref="C151:C152"/>
    <mergeCell ref="P202:P210"/>
    <mergeCell ref="J220:J222"/>
    <mergeCell ref="K220:K222"/>
    <mergeCell ref="L220:L222"/>
    <mergeCell ref="N220:N222"/>
    <mergeCell ref="O220:O222"/>
    <mergeCell ref="C211:C219"/>
    <mergeCell ref="D211:D219"/>
    <mergeCell ref="E220:E222"/>
    <mergeCell ref="M220:M222"/>
    <mergeCell ref="I220:I222"/>
    <mergeCell ref="Q223:Q226"/>
    <mergeCell ref="O223:O226"/>
    <mergeCell ref="M223:M226"/>
    <mergeCell ref="K223:K226"/>
    <mergeCell ref="Q202:Q210"/>
    <mergeCell ref="U168:U174"/>
    <mergeCell ref="A263:A285"/>
    <mergeCell ref="I223:I226"/>
  </mergeCells>
  <printOptions horizontalCentered="1"/>
  <pageMargins left="0.23622047244094491" right="0.23622047244094491" top="0.74803149606299213" bottom="0.74803149606299213" header="0.31496062992125984" footer="0.31496062992125984"/>
  <pageSetup paperSize="5" scale="41" fitToHeight="0" orientation="landscape" r:id="rId1"/>
  <headerFooter>
    <oddFooter>&amp;CPágina &amp;P de &amp;N</oddFooter>
  </headerFooter>
  <rowBreaks count="29" manualBreakCount="29">
    <brk id="27" max="35" man="1"/>
    <brk id="43" max="35" man="1"/>
    <brk id="53" max="35" man="1"/>
    <brk id="75" max="35" man="1"/>
    <brk id="93" max="35" man="1"/>
    <brk id="111" max="35" man="1"/>
    <brk id="121" max="35" man="1"/>
    <brk id="138" max="35" man="1"/>
    <brk id="149" max="35" man="1"/>
    <brk id="167" max="35" man="1"/>
    <brk id="190" max="35" man="1"/>
    <brk id="210" max="35" man="1"/>
    <brk id="226" max="35" man="1"/>
    <brk id="244" max="35" man="1"/>
    <brk id="262" max="35" man="1"/>
    <brk id="274" max="35" man="1"/>
    <brk id="285" max="35" man="1"/>
    <brk id="298" max="35" man="1"/>
    <brk id="314" max="35" man="1"/>
    <brk id="326" max="35" man="1"/>
    <brk id="339" max="35" man="1"/>
    <brk id="357" max="35" man="1"/>
    <brk id="372" max="35" man="1"/>
    <brk id="385" max="35" man="1"/>
    <brk id="398" max="35" man="1"/>
    <brk id="410" max="35" man="1"/>
    <brk id="423" max="35" man="1"/>
    <brk id="442" max="35" man="1"/>
    <brk id="452"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Hoja1!$D$6:$D$7</xm:f>
          </x14:formula1>
          <xm:sqref>AJ17:AJ27 AJ29:AJ43 AJ46:AJ77 AJ142:AJ149 AJ179:AJ190 AJ402:AJ423 AJ81:AJ95 AJ97:AJ101 AJ104:AJ138 AJ228:AJ285 AJ288:AJ326 AJ151:AJ177 AJ193:AJ226 AJ361:AJ398 AJ427:AJ452 AJ329:AJ357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BK185"/>
  <sheetViews>
    <sheetView showGridLines="0" topLeftCell="AI1" zoomScale="85" zoomScaleNormal="85" zoomScaleSheetLayoutView="85" workbookViewId="0">
      <selection activeCell="AI88" sqref="AI88"/>
    </sheetView>
  </sheetViews>
  <sheetFormatPr baseColWidth="10" defaultColWidth="11.42578125" defaultRowHeight="15" x14ac:dyDescent="0.25"/>
  <cols>
    <col min="1" max="1" width="25.28515625" style="204" hidden="1" customWidth="1"/>
    <col min="2" max="2" width="31.140625" style="204" hidden="1" customWidth="1"/>
    <col min="3" max="3" width="36.140625" style="204" hidden="1" customWidth="1"/>
    <col min="4" max="4" width="14.5703125" style="197" hidden="1" customWidth="1"/>
    <col min="5" max="5" width="8.5703125" style="195" hidden="1" customWidth="1"/>
    <col min="6" max="17" width="6.85546875" style="197" hidden="1" customWidth="1"/>
    <col min="18" max="18" width="59.28515625" style="204" customWidth="1"/>
    <col min="19" max="19" width="7" style="205" hidden="1" customWidth="1"/>
    <col min="20" max="20" width="7" style="204" hidden="1" customWidth="1"/>
    <col min="21" max="21" width="6.5703125" style="206" hidden="1" customWidth="1"/>
    <col min="22" max="30" width="5.42578125" style="210" hidden="1" customWidth="1"/>
    <col min="31" max="31" width="16.7109375" style="210" hidden="1" customWidth="1"/>
    <col min="32" max="32" width="15.5703125" style="210" hidden="1" customWidth="1"/>
    <col min="33" max="33" width="14.28515625" style="210" hidden="1" customWidth="1"/>
    <col min="34" max="34" width="14" style="210" hidden="1" customWidth="1"/>
    <col min="35" max="35" width="45.7109375" style="211" customWidth="1"/>
    <col min="36" max="39" width="20" style="197" customWidth="1"/>
    <col min="40" max="40" width="14.28515625" style="194" customWidth="1"/>
    <col min="41" max="41" width="15.7109375" style="194" customWidth="1"/>
    <col min="42" max="42" width="12.7109375" style="194" customWidth="1"/>
    <col min="43" max="43" width="10.5703125" style="194" bestFit="1" customWidth="1"/>
    <col min="44" max="44" width="12.28515625" style="194" customWidth="1"/>
    <col min="45" max="45" width="15.85546875" style="194" customWidth="1"/>
    <col min="46" max="46" width="14.140625" style="194" customWidth="1"/>
    <col min="47" max="47" width="14.42578125" style="194" customWidth="1"/>
    <col min="48" max="48" width="20.42578125" style="194" customWidth="1"/>
    <col min="49" max="49" width="19.28515625" style="194" customWidth="1"/>
    <col min="50" max="50" width="11.85546875" style="194" bestFit="1" customWidth="1"/>
    <col min="51" max="57" width="11.42578125" style="194"/>
    <col min="58" max="58" width="14.28515625" style="194" customWidth="1"/>
    <col min="59" max="59" width="11.42578125" style="194"/>
    <col min="60" max="60" width="17" style="194" customWidth="1"/>
    <col min="61" max="61" width="15.7109375" style="194" customWidth="1"/>
    <col min="62" max="62" width="47.140625" style="194" customWidth="1"/>
    <col min="63" max="16384" width="11.42578125" style="194"/>
  </cols>
  <sheetData>
    <row r="7" spans="1:63" ht="18.75" customHeight="1" x14ac:dyDescent="0.3">
      <c r="A7" s="1014" t="s">
        <v>27</v>
      </c>
      <c r="B7" s="1014"/>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c r="AG7" s="1014"/>
      <c r="AH7" s="1014"/>
      <c r="AI7" s="1014"/>
      <c r="AJ7" s="1014"/>
      <c r="AK7" s="1014"/>
      <c r="AL7" s="1014"/>
      <c r="AM7" s="1014"/>
      <c r="AN7" s="1014"/>
      <c r="AO7" s="1014"/>
      <c r="AP7" s="1014"/>
      <c r="AQ7" s="1014"/>
      <c r="AR7" s="1014"/>
      <c r="AS7" s="1014"/>
      <c r="AT7" s="1014"/>
      <c r="AU7" s="1014"/>
      <c r="AV7" s="1014"/>
      <c r="AW7" s="1014"/>
      <c r="AX7" s="1014"/>
      <c r="AY7" s="1014"/>
      <c r="AZ7" s="1014"/>
      <c r="BA7" s="1014"/>
      <c r="BB7" s="1014"/>
      <c r="BC7" s="1014"/>
      <c r="BD7" s="1014"/>
      <c r="BE7" s="1014"/>
      <c r="BF7" s="1014"/>
      <c r="BG7" s="1014"/>
      <c r="BH7" s="1014"/>
      <c r="BI7" s="1014"/>
      <c r="BJ7" s="1014"/>
    </row>
    <row r="8" spans="1:63" ht="30" customHeight="1" x14ac:dyDescent="0.3">
      <c r="A8" s="1014" t="s">
        <v>55</v>
      </c>
      <c r="B8" s="1014"/>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1014"/>
      <c r="AK8" s="1014"/>
      <c r="AL8" s="1014"/>
      <c r="AM8" s="1014"/>
      <c r="AN8" s="1014"/>
      <c r="AO8" s="1014"/>
      <c r="AP8" s="1014"/>
      <c r="AQ8" s="1014"/>
      <c r="AR8" s="1014"/>
      <c r="AS8" s="1014"/>
      <c r="AT8" s="1014"/>
      <c r="AU8" s="1014"/>
      <c r="AV8" s="1014"/>
      <c r="AW8" s="1014"/>
      <c r="AX8" s="1014"/>
      <c r="AY8" s="1014"/>
      <c r="AZ8" s="1014"/>
      <c r="BA8" s="1014"/>
      <c r="BB8" s="1014"/>
      <c r="BC8" s="1014"/>
      <c r="BD8" s="1014"/>
      <c r="BE8" s="1014"/>
      <c r="BF8" s="1014"/>
      <c r="BG8" s="1014"/>
      <c r="BH8" s="1014"/>
      <c r="BI8" s="1014"/>
      <c r="BJ8" s="1014"/>
    </row>
    <row r="9" spans="1:63" x14ac:dyDescent="0.25">
      <c r="A9" s="1015"/>
      <c r="B9" s="1015"/>
      <c r="C9" s="1015"/>
      <c r="D9" s="1015"/>
      <c r="E9" s="1015"/>
      <c r="F9" s="1015"/>
      <c r="G9" s="1015"/>
      <c r="H9" s="1015"/>
      <c r="I9" s="1015"/>
      <c r="J9" s="1015"/>
      <c r="K9" s="1015"/>
      <c r="L9" s="1015"/>
      <c r="M9" s="1015"/>
      <c r="N9" s="1015"/>
      <c r="O9" s="1015"/>
      <c r="P9" s="1015"/>
      <c r="Q9" s="1015"/>
      <c r="R9" s="1015"/>
      <c r="S9" s="1015"/>
      <c r="T9" s="1015"/>
      <c r="U9" s="1015"/>
      <c r="V9" s="1015"/>
      <c r="W9" s="1015"/>
      <c r="X9" s="1015"/>
      <c r="Y9" s="1015"/>
      <c r="Z9" s="1015"/>
      <c r="AA9" s="1015"/>
      <c r="AB9" s="1015"/>
      <c r="AC9" s="1015"/>
      <c r="AD9" s="1015"/>
      <c r="AE9" s="1015"/>
      <c r="AF9" s="1015"/>
      <c r="AG9" s="1015"/>
      <c r="AH9" s="1015"/>
      <c r="AI9" s="1015"/>
      <c r="AJ9" s="1015"/>
      <c r="AK9" s="1015"/>
      <c r="AL9" s="1015"/>
      <c r="AM9" s="1015"/>
    </row>
    <row r="10" spans="1:63" x14ac:dyDescent="0.25">
      <c r="A10" s="195"/>
      <c r="B10" s="195"/>
      <c r="C10" s="195"/>
      <c r="D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6"/>
    </row>
    <row r="11" spans="1:63" s="198" customFormat="1" ht="24.95" customHeight="1" x14ac:dyDescent="0.25">
      <c r="A11" s="1016" t="s">
        <v>56</v>
      </c>
      <c r="B11" s="1017"/>
      <c r="C11" s="1017"/>
      <c r="D11" s="1017"/>
      <c r="E11" s="1017"/>
      <c r="F11" s="101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1017"/>
      <c r="AS11" s="1017"/>
      <c r="AT11" s="1017"/>
      <c r="AU11" s="1017"/>
      <c r="AV11" s="1017"/>
      <c r="AW11" s="1017"/>
      <c r="AX11" s="1017"/>
      <c r="AY11" s="1017"/>
      <c r="AZ11" s="1017"/>
      <c r="BA11" s="1017"/>
      <c r="BB11" s="1017"/>
      <c r="BC11" s="1017"/>
      <c r="BD11" s="1017"/>
      <c r="BE11" s="1017"/>
      <c r="BF11" s="1017"/>
      <c r="BG11" s="1017"/>
      <c r="BH11" s="1017"/>
      <c r="BI11" s="1017"/>
      <c r="BJ11" s="1017"/>
    </row>
    <row r="12" spans="1:63" s="198" customFormat="1" ht="24.95" customHeight="1" x14ac:dyDescent="0.25">
      <c r="A12" s="1016" t="s">
        <v>57</v>
      </c>
      <c r="B12" s="1017"/>
      <c r="C12" s="1017"/>
      <c r="D12" s="1017"/>
      <c r="E12" s="1017"/>
      <c r="F12" s="1017"/>
      <c r="G12" s="1017"/>
      <c r="H12" s="1017"/>
      <c r="I12" s="1017"/>
      <c r="J12" s="1017"/>
      <c r="K12" s="1017"/>
      <c r="L12" s="1017"/>
      <c r="M12" s="1017"/>
      <c r="N12" s="1017"/>
      <c r="O12" s="1017"/>
      <c r="P12" s="1017"/>
      <c r="Q12" s="1017"/>
      <c r="R12" s="1017"/>
      <c r="S12" s="1017"/>
      <c r="T12" s="1017"/>
      <c r="U12" s="1017"/>
      <c r="V12" s="1017"/>
      <c r="W12" s="1017"/>
      <c r="X12" s="1017"/>
      <c r="Y12" s="1017"/>
      <c r="Z12" s="1017"/>
      <c r="AA12" s="1017"/>
      <c r="AB12" s="1017"/>
      <c r="AC12" s="1017"/>
      <c r="AD12" s="1017"/>
      <c r="AE12" s="1017"/>
      <c r="AF12" s="1017"/>
      <c r="AG12" s="1017"/>
      <c r="AH12" s="1017"/>
      <c r="AI12" s="1017"/>
      <c r="AJ12" s="1017"/>
      <c r="AK12" s="1017"/>
      <c r="AL12" s="1017"/>
      <c r="AM12" s="1017"/>
      <c r="AN12" s="1017"/>
      <c r="AO12" s="1017"/>
      <c r="AP12" s="1017"/>
      <c r="AQ12" s="1017"/>
      <c r="AR12" s="1017"/>
      <c r="AS12" s="1017"/>
      <c r="AT12" s="1017"/>
      <c r="AU12" s="1017"/>
      <c r="AV12" s="1017"/>
      <c r="AW12" s="1017"/>
      <c r="AX12" s="1017"/>
      <c r="AY12" s="1017"/>
      <c r="AZ12" s="1017"/>
      <c r="BA12" s="1017"/>
      <c r="BB12" s="1017"/>
      <c r="BC12" s="1017"/>
      <c r="BD12" s="1017"/>
      <c r="BE12" s="1017"/>
      <c r="BF12" s="1017"/>
      <c r="BG12" s="1017"/>
      <c r="BH12" s="1017"/>
      <c r="BI12" s="1017"/>
      <c r="BJ12" s="1017"/>
    </row>
    <row r="13" spans="1:63" s="198" customFormat="1" ht="24.95" customHeight="1" x14ac:dyDescent="0.25">
      <c r="A13" s="1016" t="s">
        <v>58</v>
      </c>
      <c r="B13" s="1017"/>
      <c r="C13" s="1017"/>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c r="BC13" s="1017"/>
      <c r="BD13" s="1017"/>
      <c r="BE13" s="1017"/>
      <c r="BF13" s="1017"/>
      <c r="BG13" s="1017"/>
      <c r="BH13" s="1017"/>
      <c r="BI13" s="1017"/>
      <c r="BJ13" s="1017"/>
      <c r="BK13" s="199"/>
    </row>
    <row r="14" spans="1:63" s="197" customFormat="1" ht="20.25" customHeight="1" x14ac:dyDescent="0.25">
      <c r="A14" s="1011" t="s">
        <v>0</v>
      </c>
      <c r="B14" s="1011" t="s">
        <v>29</v>
      </c>
      <c r="C14" s="1011" t="s">
        <v>1</v>
      </c>
      <c r="D14" s="1011" t="s">
        <v>24</v>
      </c>
      <c r="E14" s="1011" t="s">
        <v>2</v>
      </c>
      <c r="F14" s="1011" t="s">
        <v>28</v>
      </c>
      <c r="G14" s="1011"/>
      <c r="H14" s="1011"/>
      <c r="I14" s="1011"/>
      <c r="J14" s="1011"/>
      <c r="K14" s="1011"/>
      <c r="L14" s="1011"/>
      <c r="M14" s="1011"/>
      <c r="N14" s="1011"/>
      <c r="O14" s="1011"/>
      <c r="P14" s="1011"/>
      <c r="Q14" s="1011"/>
      <c r="R14" s="1011" t="s">
        <v>3</v>
      </c>
      <c r="S14" s="1011" t="s">
        <v>23</v>
      </c>
      <c r="T14" s="1011"/>
      <c r="U14" s="1011"/>
      <c r="V14" s="1011"/>
      <c r="W14" s="1011"/>
      <c r="X14" s="1011"/>
      <c r="Y14" s="1011"/>
      <c r="Z14" s="1011"/>
      <c r="AA14" s="1011"/>
      <c r="AB14" s="1011"/>
      <c r="AC14" s="1011"/>
      <c r="AD14" s="1011"/>
      <c r="AE14" s="40"/>
      <c r="AF14" s="40"/>
      <c r="AG14" s="40"/>
      <c r="AH14" s="40"/>
      <c r="AI14" s="1019" t="s">
        <v>446</v>
      </c>
      <c r="AJ14" s="1020"/>
      <c r="AK14" s="1020"/>
      <c r="AL14" s="1020"/>
      <c r="AM14" s="1021"/>
      <c r="AN14" s="1012" t="s">
        <v>37</v>
      </c>
      <c r="AO14" s="1012"/>
      <c r="AP14" s="1012"/>
      <c r="AQ14" s="1012"/>
      <c r="AR14" s="1012"/>
      <c r="AS14" s="1012"/>
      <c r="AT14" s="1012"/>
      <c r="AU14" s="1012"/>
      <c r="AV14" s="1023" t="s">
        <v>40</v>
      </c>
      <c r="AW14" s="1018" t="s">
        <v>38</v>
      </c>
      <c r="AX14" s="1022" t="s">
        <v>41</v>
      </c>
      <c r="AY14" s="1022"/>
      <c r="AZ14" s="1022"/>
      <c r="BA14" s="1022"/>
      <c r="BB14" s="1022"/>
      <c r="BC14" s="1022"/>
      <c r="BD14" s="1022"/>
      <c r="BE14" s="1022"/>
      <c r="BF14" s="1022"/>
      <c r="BG14" s="1022"/>
      <c r="BH14" s="1022"/>
      <c r="BI14" s="1022"/>
      <c r="BJ14" s="1013" t="s">
        <v>54</v>
      </c>
    </row>
    <row r="15" spans="1:63" s="197" customFormat="1" ht="38.25" customHeight="1" x14ac:dyDescent="0.25">
      <c r="A15" s="1011"/>
      <c r="B15" s="1011"/>
      <c r="C15" s="1011"/>
      <c r="D15" s="1011"/>
      <c r="E15" s="1011"/>
      <c r="F15" s="1011" t="s">
        <v>7</v>
      </c>
      <c r="G15" s="1011"/>
      <c r="H15" s="1011"/>
      <c r="I15" s="1011" t="s">
        <v>8</v>
      </c>
      <c r="J15" s="1011"/>
      <c r="K15" s="1011"/>
      <c r="L15" s="1011" t="s">
        <v>9</v>
      </c>
      <c r="M15" s="1011"/>
      <c r="N15" s="1011"/>
      <c r="O15" s="1011" t="s">
        <v>10</v>
      </c>
      <c r="P15" s="1011"/>
      <c r="Q15" s="1011"/>
      <c r="R15" s="1011"/>
      <c r="S15" s="1011" t="s">
        <v>7</v>
      </c>
      <c r="T15" s="1011"/>
      <c r="U15" s="1011"/>
      <c r="V15" s="1011" t="s">
        <v>8</v>
      </c>
      <c r="W15" s="1011"/>
      <c r="X15" s="1011"/>
      <c r="Y15" s="1011" t="s">
        <v>9</v>
      </c>
      <c r="Z15" s="1011"/>
      <c r="AA15" s="1011"/>
      <c r="AB15" s="1011" t="s">
        <v>10</v>
      </c>
      <c r="AC15" s="1011"/>
      <c r="AD15" s="1011"/>
      <c r="AE15" s="1011" t="s">
        <v>32</v>
      </c>
      <c r="AF15" s="1011"/>
      <c r="AG15" s="41"/>
      <c r="AH15" s="41"/>
      <c r="AI15" s="189" t="s">
        <v>444</v>
      </c>
      <c r="AJ15" s="212" t="s">
        <v>39</v>
      </c>
      <c r="AK15" s="213" t="s">
        <v>443</v>
      </c>
      <c r="AL15" s="213" t="s">
        <v>434</v>
      </c>
      <c r="AM15" s="214" t="s">
        <v>445</v>
      </c>
      <c r="AN15" s="1012" t="s">
        <v>33</v>
      </c>
      <c r="AO15" s="1012"/>
      <c r="AP15" s="1012" t="s">
        <v>34</v>
      </c>
      <c r="AQ15" s="1012"/>
      <c r="AR15" s="1012" t="s">
        <v>35</v>
      </c>
      <c r="AS15" s="1012"/>
      <c r="AT15" s="1012" t="s">
        <v>36</v>
      </c>
      <c r="AU15" s="1012"/>
      <c r="AV15" s="1023"/>
      <c r="AW15" s="1018"/>
      <c r="AX15" s="1022"/>
      <c r="AY15" s="1022"/>
      <c r="AZ15" s="1022"/>
      <c r="BA15" s="1022"/>
      <c r="BB15" s="1022"/>
      <c r="BC15" s="1022"/>
      <c r="BD15" s="1022"/>
      <c r="BE15" s="1022"/>
      <c r="BF15" s="1022"/>
      <c r="BG15" s="1022"/>
      <c r="BH15" s="1022"/>
      <c r="BI15" s="1022"/>
      <c r="BJ15" s="1013"/>
    </row>
    <row r="16" spans="1:63" s="197" customFormat="1" ht="38.25" customHeight="1" x14ac:dyDescent="0.25">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41"/>
      <c r="AH16" s="41"/>
      <c r="AI16" s="189"/>
      <c r="AJ16" s="212"/>
      <c r="AK16" s="213"/>
      <c r="AL16" s="213"/>
      <c r="AM16" s="214"/>
      <c r="AN16" s="192" t="s">
        <v>66</v>
      </c>
      <c r="AO16" s="223" t="s">
        <v>67</v>
      </c>
      <c r="AP16" s="192" t="s">
        <v>66</v>
      </c>
      <c r="AQ16" s="223" t="s">
        <v>67</v>
      </c>
      <c r="AR16" s="192" t="s">
        <v>66</v>
      </c>
      <c r="AS16" s="223" t="s">
        <v>67</v>
      </c>
      <c r="AT16" s="192" t="s">
        <v>66</v>
      </c>
      <c r="AU16" s="223" t="s">
        <v>67</v>
      </c>
      <c r="AV16" s="217"/>
      <c r="AW16" s="217"/>
      <c r="AX16" s="193" t="s">
        <v>42</v>
      </c>
      <c r="AY16" s="193" t="s">
        <v>43</v>
      </c>
      <c r="AZ16" s="193" t="s">
        <v>44</v>
      </c>
      <c r="BA16" s="193" t="s">
        <v>45</v>
      </c>
      <c r="BB16" s="193" t="s">
        <v>46</v>
      </c>
      <c r="BC16" s="193" t="s">
        <v>47</v>
      </c>
      <c r="BD16" s="193" t="s">
        <v>48</v>
      </c>
      <c r="BE16" s="193" t="s">
        <v>49</v>
      </c>
      <c r="BF16" s="193" t="s">
        <v>50</v>
      </c>
      <c r="BG16" s="193" t="s">
        <v>51</v>
      </c>
      <c r="BH16" s="193" t="s">
        <v>52</v>
      </c>
      <c r="BI16" s="193" t="s">
        <v>53</v>
      </c>
      <c r="BJ16" s="191"/>
    </row>
    <row r="17" spans="1:62" s="201" customFormat="1" ht="117" customHeight="1" x14ac:dyDescent="0.25">
      <c r="A17" s="42" t="str">
        <f>'POA DIGECOG Consolidado'!A14</f>
        <v>1. Eje Estratégico: Reforma y modernización del Sistema de Contabilidad Gubernamental</v>
      </c>
      <c r="B17" s="43">
        <f>'POA DIGECOG Consolidado'!B14</f>
        <v>0</v>
      </c>
      <c r="C17" s="44" t="e">
        <v>#NAME?</v>
      </c>
      <c r="D17" s="44"/>
      <c r="E17" s="45"/>
      <c r="F17" s="46"/>
      <c r="G17" s="46"/>
      <c r="H17" s="46"/>
      <c r="I17" s="46"/>
      <c r="J17" s="46"/>
      <c r="K17" s="46"/>
      <c r="L17" s="46"/>
      <c r="M17" s="46"/>
      <c r="N17" s="46"/>
      <c r="O17" s="46"/>
      <c r="P17" s="46"/>
      <c r="Q17" s="46"/>
      <c r="R17" s="95" t="b">
        <f>IF('POA DIGECOG Consolidado'!AJ14="SI",'POA DIGECOG Consolidado'!R14,FALSE)</f>
        <v>0</v>
      </c>
      <c r="S17" s="17"/>
      <c r="T17" s="17"/>
      <c r="U17" s="47"/>
      <c r="V17" s="48"/>
      <c r="W17" s="48"/>
      <c r="X17" s="49"/>
      <c r="Y17" s="50"/>
      <c r="Z17" s="50"/>
      <c r="AA17" s="48"/>
      <c r="AB17" s="49"/>
      <c r="AC17" s="48"/>
      <c r="AD17" s="48"/>
      <c r="AE17" s="51" t="s">
        <v>69</v>
      </c>
      <c r="AF17" s="52" t="s">
        <v>69</v>
      </c>
      <c r="AG17" s="48"/>
      <c r="AH17" s="48"/>
      <c r="AI17" s="200"/>
      <c r="AJ17" s="215" t="e">
        <f>VLOOKUP(AI17,'Catalogo de insumos'!A4:E389,2,0)</f>
        <v>#N/A</v>
      </c>
      <c r="AK17" s="216" t="e">
        <f>VLOOKUP(AI17,'Catalogo de insumos'!A4:E389,3,0)</f>
        <v>#N/A</v>
      </c>
      <c r="AL17" s="215" t="e">
        <f>VLOOKUP(AI17,'Catalogo de insumos'!A4:E389,4,0)</f>
        <v>#N/A</v>
      </c>
      <c r="AM17" s="215" t="e">
        <f>VLOOKUP(AI17,'Catalogo de insumos'!A4:E389,5,0)</f>
        <v>#N/A</v>
      </c>
      <c r="AN17" s="11"/>
      <c r="AO17" s="220" t="e">
        <f>AN17*AM17</f>
        <v>#N/A</v>
      </c>
      <c r="AP17" s="9"/>
      <c r="AQ17" s="226" t="e">
        <f>AP17*AM17</f>
        <v>#N/A</v>
      </c>
      <c r="AR17" s="11"/>
      <c r="AS17" s="225" t="e">
        <f t="shared" ref="AS17:AS26" si="0">AR17*AM17</f>
        <v>#N/A</v>
      </c>
      <c r="AT17" s="10"/>
      <c r="AU17" s="224" t="e">
        <f>AT17*AM17</f>
        <v>#N/A</v>
      </c>
      <c r="AV17" s="80">
        <f t="shared" ref="AV17:AV26" si="1">SUM(AN17+AP17+AR17+AT17)</f>
        <v>0</v>
      </c>
      <c r="AW17" s="81" t="e">
        <f>SUM(AO17+AQ17+AS17+AU17)</f>
        <v>#N/A</v>
      </c>
      <c r="AX17" s="44">
        <v>10</v>
      </c>
      <c r="AY17" s="44">
        <v>50</v>
      </c>
      <c r="AZ17" s="44">
        <v>10</v>
      </c>
      <c r="BA17" s="44"/>
      <c r="BB17" s="44"/>
      <c r="BC17" s="44"/>
      <c r="BD17" s="11"/>
      <c r="BE17" s="44"/>
      <c r="BF17" s="44"/>
      <c r="BG17" s="17"/>
      <c r="BH17" s="17"/>
      <c r="BI17" s="53"/>
      <c r="BJ17" s="19"/>
    </row>
    <row r="18" spans="1:62" s="201" customFormat="1" ht="52.5" customHeight="1" x14ac:dyDescent="0.25">
      <c r="A18" s="42"/>
      <c r="B18" s="43"/>
      <c r="C18" s="44"/>
      <c r="D18" s="44"/>
      <c r="E18" s="45"/>
      <c r="F18" s="46"/>
      <c r="G18" s="46"/>
      <c r="H18" s="46"/>
      <c r="I18" s="46"/>
      <c r="J18" s="46"/>
      <c r="K18" s="46"/>
      <c r="L18" s="46"/>
      <c r="M18" s="46"/>
      <c r="N18" s="46"/>
      <c r="O18" s="46"/>
      <c r="P18" s="46"/>
      <c r="Q18" s="46"/>
      <c r="R18" s="95"/>
      <c r="S18" s="17"/>
      <c r="T18" s="17"/>
      <c r="U18" s="47"/>
      <c r="V18" s="48"/>
      <c r="W18" s="48"/>
      <c r="X18" s="49"/>
      <c r="Y18" s="50"/>
      <c r="Z18" s="50"/>
      <c r="AA18" s="48"/>
      <c r="AB18" s="49"/>
      <c r="AC18" s="48"/>
      <c r="AD18" s="48"/>
      <c r="AE18" s="51"/>
      <c r="AF18" s="52"/>
      <c r="AG18" s="48"/>
      <c r="AH18" s="48"/>
      <c r="AI18" s="200"/>
      <c r="AJ18" s="215" t="e">
        <f>VLOOKUP(AI18,'Catalogo de insumos'!A5:E390,2,0)</f>
        <v>#N/A</v>
      </c>
      <c r="AK18" s="216" t="e">
        <f>VLOOKUP(AI18,'Catalogo de insumos'!A5:E390,3,0)</f>
        <v>#N/A</v>
      </c>
      <c r="AL18" s="215" t="e">
        <f>VLOOKUP(AI18,'Catalogo de insumos'!A5:E390,4,0)</f>
        <v>#N/A</v>
      </c>
      <c r="AM18" s="215" t="e">
        <f>VLOOKUP(AI18,'Catalogo de insumos'!A5:E390,5,0)</f>
        <v>#N/A</v>
      </c>
      <c r="AN18" s="11"/>
      <c r="AO18" s="220"/>
      <c r="AP18" s="9"/>
      <c r="AQ18" s="226"/>
      <c r="AR18" s="11"/>
      <c r="AS18" s="225"/>
      <c r="AT18" s="10"/>
      <c r="AU18" s="224"/>
      <c r="AV18" s="80"/>
      <c r="AW18" s="81"/>
      <c r="AX18" s="44"/>
      <c r="AY18" s="44"/>
      <c r="AZ18" s="44"/>
      <c r="BA18" s="44"/>
      <c r="BB18" s="44"/>
      <c r="BC18" s="44"/>
      <c r="BD18" s="11"/>
      <c r="BE18" s="44"/>
      <c r="BF18" s="44"/>
      <c r="BG18" s="17"/>
      <c r="BH18" s="17"/>
      <c r="BI18" s="53"/>
      <c r="BJ18" s="19"/>
    </row>
    <row r="19" spans="1:62" s="201" customFormat="1" ht="42.75" customHeight="1" x14ac:dyDescent="0.25">
      <c r="A19" s="42"/>
      <c r="B19" s="43"/>
      <c r="C19" s="44"/>
      <c r="D19" s="44"/>
      <c r="E19" s="45"/>
      <c r="F19" s="46"/>
      <c r="G19" s="46"/>
      <c r="H19" s="46"/>
      <c r="I19" s="46"/>
      <c r="J19" s="46"/>
      <c r="K19" s="46"/>
      <c r="L19" s="46"/>
      <c r="M19" s="46"/>
      <c r="N19" s="46"/>
      <c r="O19" s="46"/>
      <c r="P19" s="46"/>
      <c r="Q19" s="46"/>
      <c r="R19" s="95"/>
      <c r="S19" s="17"/>
      <c r="T19" s="17"/>
      <c r="U19" s="47"/>
      <c r="V19" s="48"/>
      <c r="W19" s="48"/>
      <c r="X19" s="49"/>
      <c r="Y19" s="50"/>
      <c r="Z19" s="50"/>
      <c r="AA19" s="48"/>
      <c r="AB19" s="49"/>
      <c r="AC19" s="48"/>
      <c r="AD19" s="48"/>
      <c r="AE19" s="51"/>
      <c r="AF19" s="52"/>
      <c r="AG19" s="48"/>
      <c r="AH19" s="48"/>
      <c r="AI19" s="200"/>
      <c r="AJ19" s="215"/>
      <c r="AK19" s="216"/>
      <c r="AL19" s="215"/>
      <c r="AM19" s="215"/>
      <c r="AN19" s="11"/>
      <c r="AO19" s="220"/>
      <c r="AP19" s="9"/>
      <c r="AQ19" s="226"/>
      <c r="AR19" s="11"/>
      <c r="AS19" s="225"/>
      <c r="AT19" s="10"/>
      <c r="AU19" s="224"/>
      <c r="AV19" s="80"/>
      <c r="AW19" s="81"/>
      <c r="AX19" s="44"/>
      <c r="AY19" s="44"/>
      <c r="AZ19" s="44"/>
      <c r="BA19" s="44"/>
      <c r="BB19" s="44"/>
      <c r="BC19" s="44"/>
      <c r="BD19" s="11"/>
      <c r="BE19" s="44"/>
      <c r="BF19" s="44"/>
      <c r="BG19" s="17"/>
      <c r="BH19" s="17"/>
      <c r="BI19" s="53"/>
      <c r="BJ19" s="19"/>
    </row>
    <row r="20" spans="1:62" s="201" customFormat="1" ht="35.25" customHeight="1" x14ac:dyDescent="0.25">
      <c r="A20" s="42"/>
      <c r="B20" s="43"/>
      <c r="C20" s="44"/>
      <c r="D20" s="44"/>
      <c r="E20" s="45"/>
      <c r="F20" s="46"/>
      <c r="G20" s="46"/>
      <c r="H20" s="46"/>
      <c r="I20" s="46"/>
      <c r="J20" s="46"/>
      <c r="K20" s="46"/>
      <c r="L20" s="46"/>
      <c r="M20" s="46"/>
      <c r="N20" s="46"/>
      <c r="O20" s="46"/>
      <c r="P20" s="46"/>
      <c r="Q20" s="46"/>
      <c r="R20" s="95"/>
      <c r="S20" s="17"/>
      <c r="T20" s="17"/>
      <c r="U20" s="47"/>
      <c r="V20" s="48"/>
      <c r="W20" s="48"/>
      <c r="X20" s="49"/>
      <c r="Y20" s="50"/>
      <c r="Z20" s="50"/>
      <c r="AA20" s="48"/>
      <c r="AB20" s="49"/>
      <c r="AC20" s="48"/>
      <c r="AD20" s="48"/>
      <c r="AE20" s="51"/>
      <c r="AF20" s="52"/>
      <c r="AG20" s="48"/>
      <c r="AH20" s="48"/>
      <c r="AI20" s="200"/>
      <c r="AJ20" s="215"/>
      <c r="AK20" s="216"/>
      <c r="AL20" s="215"/>
      <c r="AM20" s="215"/>
      <c r="AN20" s="11"/>
      <c r="AO20" s="220"/>
      <c r="AP20" s="9"/>
      <c r="AQ20" s="226"/>
      <c r="AR20" s="11"/>
      <c r="AS20" s="225"/>
      <c r="AT20" s="10"/>
      <c r="AU20" s="224"/>
      <c r="AV20" s="80"/>
      <c r="AW20" s="81"/>
      <c r="AX20" s="44"/>
      <c r="AY20" s="44"/>
      <c r="AZ20" s="44"/>
      <c r="BA20" s="44"/>
      <c r="BB20" s="44"/>
      <c r="BC20" s="44"/>
      <c r="BD20" s="11"/>
      <c r="BE20" s="44"/>
      <c r="BF20" s="44"/>
      <c r="BG20" s="17"/>
      <c r="BH20" s="17"/>
      <c r="BI20" s="53"/>
      <c r="BJ20" s="19"/>
    </row>
    <row r="21" spans="1:62" s="201" customFormat="1" ht="40.5" customHeight="1" x14ac:dyDescent="0.25">
      <c r="A21" s="42"/>
      <c r="B21" s="43"/>
      <c r="C21" s="44"/>
      <c r="D21" s="44"/>
      <c r="E21" s="45"/>
      <c r="F21" s="46"/>
      <c r="G21" s="46"/>
      <c r="H21" s="46"/>
      <c r="I21" s="46"/>
      <c r="J21" s="46"/>
      <c r="K21" s="46"/>
      <c r="L21" s="46"/>
      <c r="M21" s="46"/>
      <c r="N21" s="46"/>
      <c r="O21" s="46"/>
      <c r="P21" s="46"/>
      <c r="Q21" s="46"/>
      <c r="R21" s="95"/>
      <c r="S21" s="17"/>
      <c r="T21" s="17"/>
      <c r="U21" s="47"/>
      <c r="V21" s="48"/>
      <c r="W21" s="48"/>
      <c r="X21" s="49"/>
      <c r="Y21" s="50"/>
      <c r="Z21" s="50"/>
      <c r="AA21" s="48"/>
      <c r="AB21" s="49"/>
      <c r="AC21" s="48"/>
      <c r="AD21" s="48"/>
      <c r="AE21" s="51"/>
      <c r="AF21" s="52"/>
      <c r="AG21" s="48"/>
      <c r="AH21" s="48"/>
      <c r="AI21" s="200"/>
      <c r="AJ21" s="215" t="e">
        <f>VLOOKUP(AI21,'Catalogo de insumos'!A5:E390,2,0)</f>
        <v>#N/A</v>
      </c>
      <c r="AK21" s="216" t="e">
        <f>VLOOKUP(AI21,'Catalogo de insumos'!A5:E390,3,0)</f>
        <v>#N/A</v>
      </c>
      <c r="AL21" s="215" t="e">
        <f>VLOOKUP(AI21,'Catalogo de insumos'!A5:E390,4,0)</f>
        <v>#N/A</v>
      </c>
      <c r="AM21" s="215" t="e">
        <f>VLOOKUP(AI21,'Catalogo de insumos'!A5:E390,5,0)</f>
        <v>#N/A</v>
      </c>
      <c r="AN21" s="11"/>
      <c r="AO21" s="220"/>
      <c r="AP21" s="9"/>
      <c r="AQ21" s="226"/>
      <c r="AR21" s="11"/>
      <c r="AS21" s="225"/>
      <c r="AT21" s="10"/>
      <c r="AU21" s="224"/>
      <c r="AV21" s="80"/>
      <c r="AW21" s="81"/>
      <c r="AX21" s="44"/>
      <c r="AY21" s="44"/>
      <c r="AZ21" s="44"/>
      <c r="BA21" s="44"/>
      <c r="BB21" s="44"/>
      <c r="BC21" s="44"/>
      <c r="BD21" s="11"/>
      <c r="BE21" s="44"/>
      <c r="BF21" s="44"/>
      <c r="BG21" s="17"/>
      <c r="BH21" s="17"/>
      <c r="BI21" s="53"/>
      <c r="BJ21" s="19"/>
    </row>
    <row r="22" spans="1:62" s="201" customFormat="1" ht="50.1" customHeight="1" x14ac:dyDescent="0.25">
      <c r="A22" s="43"/>
      <c r="B22" s="43"/>
      <c r="C22" s="44" t="e">
        <v>#NAME?</v>
      </c>
      <c r="D22" s="44"/>
      <c r="E22" s="45"/>
      <c r="F22" s="46"/>
      <c r="G22" s="46"/>
      <c r="H22" s="46"/>
      <c r="I22" s="46"/>
      <c r="J22" s="46"/>
      <c r="K22" s="46"/>
      <c r="L22" s="46"/>
      <c r="M22" s="46"/>
      <c r="N22" s="46"/>
      <c r="O22" s="46"/>
      <c r="P22" s="46"/>
      <c r="Q22" s="46"/>
      <c r="R22" s="95" t="b">
        <f>IF('POA DIGECOG Consolidado'!AJ15="SI",'POA DIGECOG Consolidado'!R15,FALSE)</f>
        <v>0</v>
      </c>
      <c r="S22" s="17"/>
      <c r="T22" s="17"/>
      <c r="U22" s="47"/>
      <c r="V22" s="48"/>
      <c r="W22" s="48"/>
      <c r="X22" s="49"/>
      <c r="Y22" s="48"/>
      <c r="Z22" s="48"/>
      <c r="AA22" s="48"/>
      <c r="AB22" s="49"/>
      <c r="AC22" s="48"/>
      <c r="AD22" s="48"/>
      <c r="AE22" s="51"/>
      <c r="AF22" s="48"/>
      <c r="AG22" s="48"/>
      <c r="AH22" s="48"/>
      <c r="AI22" s="200"/>
      <c r="AJ22" s="215" t="e">
        <f>VLOOKUP(AI22,'Catalogo de insumos'!A5:E390,2,0)</f>
        <v>#N/A</v>
      </c>
      <c r="AK22" s="216" t="e">
        <f>VLOOKUP(AI22,'Catalogo de insumos'!A5:E390,3,0)</f>
        <v>#N/A</v>
      </c>
      <c r="AL22" s="215" t="e">
        <f>VLOOKUP(AI22,'Catalogo de insumos'!A5:E390,4,0)</f>
        <v>#N/A</v>
      </c>
      <c r="AM22" s="215" t="e">
        <f>VLOOKUP(AI22,'Catalogo de insumos'!A5:E390,5,0)</f>
        <v>#N/A</v>
      </c>
      <c r="AN22" s="11"/>
      <c r="AO22" s="220" t="e">
        <f t="shared" ref="AO22:AO26" si="2">AN22*AM22</f>
        <v>#N/A</v>
      </c>
      <c r="AP22" s="9"/>
      <c r="AQ22" s="226" t="e">
        <f t="shared" ref="AQ22:AQ26" si="3">AP22*AM22</f>
        <v>#N/A</v>
      </c>
      <c r="AR22" s="11"/>
      <c r="AS22" s="225" t="e">
        <f t="shared" si="0"/>
        <v>#N/A</v>
      </c>
      <c r="AT22" s="10"/>
      <c r="AU22" s="224" t="e">
        <f t="shared" ref="AU22:AU26" si="4">AT22*AM22</f>
        <v>#N/A</v>
      </c>
      <c r="AV22" s="80">
        <f t="shared" si="1"/>
        <v>0</v>
      </c>
      <c r="AW22" s="81" t="e">
        <f t="shared" ref="AW22:AW26" si="5">SUM(AO22+AQ22+AS22+AU22)</f>
        <v>#N/A</v>
      </c>
      <c r="AX22" s="44"/>
      <c r="AY22" s="44"/>
      <c r="AZ22" s="44"/>
      <c r="BA22" s="44"/>
      <c r="BB22" s="44"/>
      <c r="BC22" s="44"/>
      <c r="BD22" s="11"/>
      <c r="BE22" s="44"/>
      <c r="BF22" s="44"/>
      <c r="BG22" s="17"/>
      <c r="BH22" s="17"/>
      <c r="BI22" s="53"/>
      <c r="BJ22" s="19"/>
    </row>
    <row r="23" spans="1:62" s="201" customFormat="1" ht="50.1" customHeight="1" x14ac:dyDescent="0.25">
      <c r="A23" s="43"/>
      <c r="B23" s="43"/>
      <c r="C23" s="44" t="e">
        <v>#NAME?</v>
      </c>
      <c r="D23" s="44"/>
      <c r="E23" s="45"/>
      <c r="F23" s="46"/>
      <c r="G23" s="46"/>
      <c r="H23" s="46"/>
      <c r="I23" s="46"/>
      <c r="J23" s="46"/>
      <c r="K23" s="46"/>
      <c r="L23" s="46"/>
      <c r="M23" s="46"/>
      <c r="N23" s="46"/>
      <c r="O23" s="46"/>
      <c r="P23" s="46"/>
      <c r="Q23" s="46"/>
      <c r="R23" s="95" t="b">
        <f>IF('POA DIGECOG Consolidado'!AJ16="SI",'POA DIGECOG Consolidado'!R16,FALSE)</f>
        <v>0</v>
      </c>
      <c r="S23" s="17"/>
      <c r="T23" s="17"/>
      <c r="U23" s="47"/>
      <c r="V23" s="48"/>
      <c r="W23" s="48"/>
      <c r="X23" s="49"/>
      <c r="Y23" s="48"/>
      <c r="Z23" s="48"/>
      <c r="AA23" s="48"/>
      <c r="AB23" s="49"/>
      <c r="AC23" s="48"/>
      <c r="AD23" s="48"/>
      <c r="AE23" s="51"/>
      <c r="AF23" s="48"/>
      <c r="AG23" s="48"/>
      <c r="AH23" s="48"/>
      <c r="AI23" s="200"/>
      <c r="AJ23" s="215" t="e">
        <f>VLOOKUP(AI23,'Catalogo de insumos'!A6:E391,2,0)</f>
        <v>#N/A</v>
      </c>
      <c r="AK23" s="216" t="e">
        <f>VLOOKUP(AI23,'Catalogo de insumos'!A6:E391,3,0)</f>
        <v>#N/A</v>
      </c>
      <c r="AL23" s="215" t="e">
        <f>VLOOKUP(AI23,'Catalogo de insumos'!A6:E391,4,0)</f>
        <v>#N/A</v>
      </c>
      <c r="AM23" s="215" t="e">
        <f>VLOOKUP(AI23,'Catalogo de insumos'!A6:E391,5,0)</f>
        <v>#N/A</v>
      </c>
      <c r="AN23" s="11"/>
      <c r="AO23" s="220" t="e">
        <f t="shared" si="2"/>
        <v>#N/A</v>
      </c>
      <c r="AP23" s="9"/>
      <c r="AQ23" s="226" t="e">
        <f t="shared" si="3"/>
        <v>#N/A</v>
      </c>
      <c r="AR23" s="11"/>
      <c r="AS23" s="225" t="e">
        <f t="shared" si="0"/>
        <v>#N/A</v>
      </c>
      <c r="AT23" s="10"/>
      <c r="AU23" s="224" t="e">
        <f t="shared" si="4"/>
        <v>#N/A</v>
      </c>
      <c r="AV23" s="80">
        <f t="shared" si="1"/>
        <v>0</v>
      </c>
      <c r="AW23" s="81" t="e">
        <f t="shared" si="5"/>
        <v>#N/A</v>
      </c>
      <c r="AX23" s="54"/>
      <c r="AY23" s="54"/>
      <c r="AZ23" s="54"/>
      <c r="BA23" s="54"/>
      <c r="BB23" s="54"/>
      <c r="BC23" s="54"/>
      <c r="BD23" s="11"/>
      <c r="BE23" s="54"/>
      <c r="BF23" s="54"/>
      <c r="BG23" s="19"/>
      <c r="BH23" s="19"/>
      <c r="BI23" s="53"/>
      <c r="BJ23" s="19"/>
    </row>
    <row r="24" spans="1:62" s="201" customFormat="1" ht="50.1" customHeight="1" x14ac:dyDescent="0.25">
      <c r="A24" s="43"/>
      <c r="B24" s="43"/>
      <c r="C24" s="44" t="e">
        <v>#NAME?</v>
      </c>
      <c r="D24" s="44"/>
      <c r="E24" s="45"/>
      <c r="F24" s="46"/>
      <c r="G24" s="46"/>
      <c r="H24" s="46"/>
      <c r="I24" s="46"/>
      <c r="J24" s="46"/>
      <c r="K24" s="46"/>
      <c r="L24" s="46"/>
      <c r="M24" s="46"/>
      <c r="N24" s="46"/>
      <c r="O24" s="46"/>
      <c r="P24" s="46"/>
      <c r="Q24" s="46"/>
      <c r="R24" s="95" t="b">
        <f>IF('POA DIGECOG Consolidado'!AJ17="SI",'POA DIGECOG Consolidado'!R17,FALSE)</f>
        <v>0</v>
      </c>
      <c r="S24" s="17"/>
      <c r="T24" s="17"/>
      <c r="U24" s="47"/>
      <c r="V24" s="48"/>
      <c r="W24" s="48"/>
      <c r="X24" s="49"/>
      <c r="Y24" s="48"/>
      <c r="Z24" s="48"/>
      <c r="AA24" s="48"/>
      <c r="AB24" s="49"/>
      <c r="AC24" s="48"/>
      <c r="AD24" s="48"/>
      <c r="AE24" s="51"/>
      <c r="AF24" s="48"/>
      <c r="AG24" s="48"/>
      <c r="AH24" s="48"/>
      <c r="AI24" s="200"/>
      <c r="AJ24" s="215" t="e">
        <f>VLOOKUP(AI24,'Catalogo de insumos'!A7:E392,2,0)</f>
        <v>#N/A</v>
      </c>
      <c r="AK24" s="216" t="e">
        <f>VLOOKUP(AI24,'Catalogo de insumos'!A7:E392,3,0)</f>
        <v>#N/A</v>
      </c>
      <c r="AL24" s="215" t="e">
        <f>VLOOKUP(AI24,'Catalogo de insumos'!A7:E392,4,0)</f>
        <v>#N/A</v>
      </c>
      <c r="AM24" s="215" t="e">
        <f>VLOOKUP(AI24,'Catalogo de insumos'!A7:E392,5,0)</f>
        <v>#N/A</v>
      </c>
      <c r="AN24" s="11"/>
      <c r="AO24" s="220" t="e">
        <f t="shared" si="2"/>
        <v>#N/A</v>
      </c>
      <c r="AP24" s="9"/>
      <c r="AQ24" s="226" t="e">
        <f t="shared" si="3"/>
        <v>#N/A</v>
      </c>
      <c r="AR24" s="11"/>
      <c r="AS24" s="225" t="e">
        <f t="shared" si="0"/>
        <v>#N/A</v>
      </c>
      <c r="AT24" s="10"/>
      <c r="AU24" s="224" t="e">
        <f t="shared" si="4"/>
        <v>#N/A</v>
      </c>
      <c r="AV24" s="80">
        <f t="shared" si="1"/>
        <v>0</v>
      </c>
      <c r="AW24" s="81" t="e">
        <f t="shared" si="5"/>
        <v>#N/A</v>
      </c>
      <c r="AX24" s="54"/>
      <c r="AY24" s="54"/>
      <c r="AZ24" s="54"/>
      <c r="BA24" s="54"/>
      <c r="BB24" s="54"/>
      <c r="BC24" s="54"/>
      <c r="BD24" s="11"/>
      <c r="BE24" s="54"/>
      <c r="BF24" s="54"/>
      <c r="BG24" s="19"/>
      <c r="BH24" s="19"/>
      <c r="BI24" s="53"/>
      <c r="BJ24" s="19"/>
    </row>
    <row r="25" spans="1:62" s="201" customFormat="1" ht="50.1" customHeight="1" x14ac:dyDescent="0.25">
      <c r="A25" s="43"/>
      <c r="B25" s="43"/>
      <c r="C25" s="44" t="e">
        <v>#NAME?</v>
      </c>
      <c r="D25" s="44"/>
      <c r="E25" s="45"/>
      <c r="F25" s="46"/>
      <c r="G25" s="46"/>
      <c r="H25" s="46"/>
      <c r="I25" s="46"/>
      <c r="J25" s="46"/>
      <c r="K25" s="46"/>
      <c r="L25" s="46"/>
      <c r="M25" s="46"/>
      <c r="N25" s="46"/>
      <c r="O25" s="46"/>
      <c r="P25" s="46"/>
      <c r="Q25" s="46"/>
      <c r="R25" s="95" t="b">
        <f>IF('POA DIGECOG Consolidado'!AJ18="SI",'POA DIGECOG Consolidado'!R18,FALSE)</f>
        <v>0</v>
      </c>
      <c r="S25" s="17"/>
      <c r="T25" s="17"/>
      <c r="U25" s="47"/>
      <c r="V25" s="48"/>
      <c r="W25" s="48"/>
      <c r="X25" s="49"/>
      <c r="Y25" s="48"/>
      <c r="Z25" s="48"/>
      <c r="AA25" s="48"/>
      <c r="AB25" s="49"/>
      <c r="AC25" s="48"/>
      <c r="AD25" s="48"/>
      <c r="AE25" s="51"/>
      <c r="AF25" s="48"/>
      <c r="AG25" s="48"/>
      <c r="AH25" s="48"/>
      <c r="AI25" s="200"/>
      <c r="AJ25" s="215" t="e">
        <f>VLOOKUP(AI25,'Catalogo de insumos'!A8:E393,2,0)</f>
        <v>#N/A</v>
      </c>
      <c r="AK25" s="216" t="e">
        <f>VLOOKUP(AI25,'Catalogo de insumos'!A8:E393,3,0)</f>
        <v>#N/A</v>
      </c>
      <c r="AL25" s="215" t="e">
        <f>VLOOKUP(AI25,'Catalogo de insumos'!A8:E393,4,0)</f>
        <v>#N/A</v>
      </c>
      <c r="AM25" s="215" t="e">
        <f>VLOOKUP(AI25,'Catalogo de insumos'!A8:E393,5,0)</f>
        <v>#N/A</v>
      </c>
      <c r="AN25" s="11"/>
      <c r="AO25" s="220" t="e">
        <f t="shared" si="2"/>
        <v>#N/A</v>
      </c>
      <c r="AP25" s="9"/>
      <c r="AQ25" s="226" t="e">
        <f t="shared" si="3"/>
        <v>#N/A</v>
      </c>
      <c r="AR25" s="11"/>
      <c r="AS25" s="225" t="e">
        <f t="shared" si="0"/>
        <v>#N/A</v>
      </c>
      <c r="AT25" s="10"/>
      <c r="AU25" s="224" t="e">
        <f t="shared" si="4"/>
        <v>#N/A</v>
      </c>
      <c r="AV25" s="80">
        <f t="shared" si="1"/>
        <v>0</v>
      </c>
      <c r="AW25" s="81" t="e">
        <f t="shared" si="5"/>
        <v>#N/A</v>
      </c>
      <c r="AX25" s="54"/>
      <c r="AY25" s="54"/>
      <c r="AZ25" s="54"/>
      <c r="BA25" s="54"/>
      <c r="BB25" s="54"/>
      <c r="BC25" s="54"/>
      <c r="BD25" s="11"/>
      <c r="BE25" s="54"/>
      <c r="BF25" s="54"/>
      <c r="BG25" s="19"/>
      <c r="BH25" s="19"/>
      <c r="BI25" s="53"/>
      <c r="BJ25" s="19"/>
    </row>
    <row r="26" spans="1:62" s="201" customFormat="1" ht="50.1" customHeight="1" x14ac:dyDescent="0.25">
      <c r="A26" s="43"/>
      <c r="B26" s="43"/>
      <c r="C26" s="44" t="e">
        <v>#NAME?</v>
      </c>
      <c r="D26" s="44"/>
      <c r="E26" s="45"/>
      <c r="F26" s="46"/>
      <c r="G26" s="46"/>
      <c r="H26" s="46"/>
      <c r="I26" s="46"/>
      <c r="J26" s="46"/>
      <c r="K26" s="46"/>
      <c r="L26" s="46"/>
      <c r="M26" s="46"/>
      <c r="N26" s="46"/>
      <c r="O26" s="46"/>
      <c r="P26" s="46"/>
      <c r="Q26" s="46"/>
      <c r="R26" s="95" t="b">
        <f>IF('POA DIGECOG Consolidado'!AJ19="SI",'POA DIGECOG Consolidado'!R19,FALSE)</f>
        <v>0</v>
      </c>
      <c r="S26" s="17"/>
      <c r="T26" s="17"/>
      <c r="U26" s="47"/>
      <c r="V26" s="48"/>
      <c r="W26" s="48"/>
      <c r="X26" s="49"/>
      <c r="Y26" s="48"/>
      <c r="Z26" s="48"/>
      <c r="AA26" s="48"/>
      <c r="AB26" s="49"/>
      <c r="AC26" s="48"/>
      <c r="AD26" s="48"/>
      <c r="AE26" s="51"/>
      <c r="AF26" s="48"/>
      <c r="AG26" s="48"/>
      <c r="AH26" s="48"/>
      <c r="AI26" s="200"/>
      <c r="AJ26" s="215" t="e">
        <f>VLOOKUP(AI26,'Catalogo de insumos'!A9:E394,2,0)</f>
        <v>#N/A</v>
      </c>
      <c r="AK26" s="216" t="e">
        <f>VLOOKUP(AI26,'Catalogo de insumos'!A9:E394,3,0)</f>
        <v>#N/A</v>
      </c>
      <c r="AL26" s="215" t="e">
        <f>VLOOKUP(AI26,'Catalogo de insumos'!A9:E394,4,0)</f>
        <v>#N/A</v>
      </c>
      <c r="AM26" s="215" t="e">
        <f>VLOOKUP(AI26,'Catalogo de insumos'!A9:E394,5,0)</f>
        <v>#N/A</v>
      </c>
      <c r="AN26" s="11"/>
      <c r="AO26" s="220" t="e">
        <f t="shared" si="2"/>
        <v>#N/A</v>
      </c>
      <c r="AP26" s="9"/>
      <c r="AQ26" s="226" t="e">
        <f t="shared" si="3"/>
        <v>#N/A</v>
      </c>
      <c r="AR26" s="11"/>
      <c r="AS26" s="225" t="e">
        <f t="shared" si="0"/>
        <v>#N/A</v>
      </c>
      <c r="AT26" s="10"/>
      <c r="AU26" s="224" t="e">
        <f t="shared" si="4"/>
        <v>#N/A</v>
      </c>
      <c r="AV26" s="80">
        <f t="shared" si="1"/>
        <v>0</v>
      </c>
      <c r="AW26" s="81" t="e">
        <f t="shared" si="5"/>
        <v>#N/A</v>
      </c>
      <c r="AX26" s="54"/>
      <c r="AY26" s="54"/>
      <c r="AZ26" s="54"/>
      <c r="BA26" s="54"/>
      <c r="BB26" s="54"/>
      <c r="BC26" s="54"/>
      <c r="BD26" s="11"/>
      <c r="BE26" s="54"/>
      <c r="BF26" s="54"/>
      <c r="BG26" s="19"/>
      <c r="BH26" s="19"/>
      <c r="BI26" s="53"/>
      <c r="BJ26" s="19"/>
    </row>
    <row r="27" spans="1:62" s="201" customFormat="1" ht="50.1" customHeight="1" x14ac:dyDescent="0.25">
      <c r="A27" s="43"/>
      <c r="B27" s="43"/>
      <c r="C27" s="44" t="e">
        <v>#NAME?</v>
      </c>
      <c r="D27" s="44"/>
      <c r="E27" s="45"/>
      <c r="F27" s="46"/>
      <c r="G27" s="46"/>
      <c r="H27" s="46"/>
      <c r="I27" s="46"/>
      <c r="J27" s="46"/>
      <c r="K27" s="46"/>
      <c r="L27" s="46"/>
      <c r="M27" s="46"/>
      <c r="N27" s="46"/>
      <c r="O27" s="46"/>
      <c r="P27" s="46"/>
      <c r="Q27" s="46"/>
      <c r="R27" s="202" t="str">
        <f>IF('POA DIGECOG Consolidado'!AJ20="SI",'POA DIGECOG Consolidado'!R20,FALSE)</f>
        <v>4.Elaborar un informe diagnóstico sobre la implementación del nuevo compendio normativo, 2023, con representatividad de cada nivel de gobierno.</v>
      </c>
      <c r="S27" s="17"/>
      <c r="T27" s="17"/>
      <c r="U27" s="47"/>
      <c r="V27" s="48"/>
      <c r="W27" s="48"/>
      <c r="X27" s="49"/>
      <c r="Y27" s="48"/>
      <c r="Z27" s="48"/>
      <c r="AA27" s="48"/>
      <c r="AB27" s="49"/>
      <c r="AC27" s="48"/>
      <c r="AD27" s="48"/>
      <c r="AE27" s="51"/>
      <c r="AF27" s="48"/>
      <c r="AG27" s="48"/>
      <c r="AH27" s="48"/>
      <c r="AI27" s="200"/>
      <c r="AJ27" s="215" t="e">
        <f>VLOOKUP(AI27,'Catalogo de insumos'!A4:E389,2,0)</f>
        <v>#N/A</v>
      </c>
      <c r="AK27" s="215" t="e">
        <f>VLOOKUP(AI27,'Catalogo de insumos'!A4:E389,3,0)</f>
        <v>#N/A</v>
      </c>
      <c r="AL27" s="215" t="e">
        <f>VLOOKUP(AI27,'Catalogo de insumos'!A4:E389,4,0)</f>
        <v>#N/A</v>
      </c>
      <c r="AM27" s="215" t="str">
        <f>_xlfn.IFNA(VLOOKUP(AI27,'Catalogo de insumos'!A4:E389,5,FALSE),"0")</f>
        <v>0</v>
      </c>
      <c r="AN27" s="11"/>
      <c r="AO27" s="220">
        <f>AN27*AM27</f>
        <v>0</v>
      </c>
      <c r="AP27" s="9"/>
      <c r="AQ27" s="226">
        <f>AP27*AM27</f>
        <v>0</v>
      </c>
      <c r="AR27" s="11"/>
      <c r="AS27" s="225">
        <f>AR27*AM27</f>
        <v>0</v>
      </c>
      <c r="AT27" s="10"/>
      <c r="AU27" s="224">
        <f>AT27*AM27</f>
        <v>0</v>
      </c>
      <c r="AV27" s="80">
        <f>SUM(AN27+AP27+AR27+AT27)</f>
        <v>0</v>
      </c>
      <c r="AW27" s="81">
        <f>SUM(AO27+AQ27+AS27+AU27)</f>
        <v>0</v>
      </c>
      <c r="AX27" s="54">
        <f>IF(SUM(AO27+AS27+AU27)&lt;&gt;"",AW27,0)</f>
        <v>0</v>
      </c>
      <c r="AY27" s="54"/>
      <c r="AZ27" s="54"/>
      <c r="BA27" s="54"/>
      <c r="BB27" s="54"/>
      <c r="BC27" s="54"/>
      <c r="BD27" s="11"/>
      <c r="BE27" s="54"/>
      <c r="BF27" s="54"/>
      <c r="BG27" s="19"/>
      <c r="BH27" s="19"/>
      <c r="BI27" s="53"/>
      <c r="BJ27" s="19"/>
    </row>
    <row r="28" spans="1:62" s="201" customFormat="1" ht="50.1" customHeight="1" x14ac:dyDescent="0.25">
      <c r="A28" s="43"/>
      <c r="B28" s="43"/>
      <c r="C28" s="44"/>
      <c r="D28" s="44"/>
      <c r="E28" s="45"/>
      <c r="F28" s="46"/>
      <c r="G28" s="46"/>
      <c r="H28" s="46"/>
      <c r="I28" s="46"/>
      <c r="J28" s="46"/>
      <c r="K28" s="46"/>
      <c r="L28" s="46"/>
      <c r="M28" s="46"/>
      <c r="N28" s="46"/>
      <c r="O28" s="46"/>
      <c r="P28" s="46"/>
      <c r="Q28" s="46"/>
      <c r="R28" s="106"/>
      <c r="S28" s="17"/>
      <c r="T28" s="17"/>
      <c r="U28" s="47"/>
      <c r="V28" s="48"/>
      <c r="W28" s="48"/>
      <c r="X28" s="49"/>
      <c r="Y28" s="48"/>
      <c r="Z28" s="48"/>
      <c r="AA28" s="48"/>
      <c r="AB28" s="49"/>
      <c r="AC28" s="48"/>
      <c r="AD28" s="48"/>
      <c r="AE28" s="51"/>
      <c r="AF28" s="48"/>
      <c r="AG28" s="48"/>
      <c r="AH28" s="48"/>
      <c r="AI28" s="200"/>
      <c r="AJ28" s="215" t="e">
        <f>VLOOKUP(AI28,'Catalogo de insumos'!A5:E390,2,0)</f>
        <v>#N/A</v>
      </c>
      <c r="AK28" s="215" t="e">
        <f>VLOOKUP(AI28,'Catalogo de insumos'!A5:E390,3,0)</f>
        <v>#N/A</v>
      </c>
      <c r="AL28" s="215" t="e">
        <f>VLOOKUP(AI28,'Catalogo de insumos'!A5:E390,4,0)</f>
        <v>#N/A</v>
      </c>
      <c r="AM28" s="215" t="str">
        <f>_xlfn.IFNA(VLOOKUP(AI28,'Catalogo de insumos'!A5:E390,5,FALSE),"0")</f>
        <v>0</v>
      </c>
      <c r="AN28" s="11"/>
      <c r="AO28" s="220">
        <f t="shared" ref="AO28:AO91" si="6">AN28*AM28</f>
        <v>0</v>
      </c>
      <c r="AP28" s="9"/>
      <c r="AQ28" s="226">
        <f t="shared" ref="AQ28:AQ90" si="7">AP28*AM28</f>
        <v>0</v>
      </c>
      <c r="AR28" s="11"/>
      <c r="AS28" s="225">
        <f t="shared" ref="AS28:AS90" si="8">AR28*AM28</f>
        <v>0</v>
      </c>
      <c r="AT28" s="10"/>
      <c r="AU28" s="224">
        <f t="shared" ref="AU28:AU90" si="9">AT28*AM28</f>
        <v>0</v>
      </c>
      <c r="AV28" s="80">
        <f t="shared" ref="AV28:AV91" si="10">SUM(AN28+AP28+AR28+AT28)</f>
        <v>0</v>
      </c>
      <c r="AW28" s="81">
        <f t="shared" ref="AW28:AW90" si="11">SUM(AO28+AQ28+AS28+AU28)</f>
        <v>0</v>
      </c>
      <c r="AX28" s="54">
        <f>IF(SUM(AO28+AS28+AU28)&lt;&gt;"",AW28,0)</f>
        <v>0</v>
      </c>
      <c r="AY28" s="54"/>
      <c r="AZ28" s="54"/>
      <c r="BA28" s="54"/>
      <c r="BB28" s="54"/>
      <c r="BC28" s="54"/>
      <c r="BD28" s="11"/>
      <c r="BE28" s="54"/>
      <c r="BF28" s="54"/>
      <c r="BG28" s="19"/>
      <c r="BH28" s="19"/>
      <c r="BI28" s="53"/>
      <c r="BJ28" s="19"/>
    </row>
    <row r="29" spans="1:62" s="201" customFormat="1" ht="50.1" customHeight="1" x14ac:dyDescent="0.25">
      <c r="A29" s="43"/>
      <c r="B29" s="43"/>
      <c r="C29" s="44"/>
      <c r="D29" s="44"/>
      <c r="E29" s="45"/>
      <c r="F29" s="46"/>
      <c r="G29" s="46"/>
      <c r="H29" s="46"/>
      <c r="I29" s="46"/>
      <c r="J29" s="46"/>
      <c r="K29" s="46"/>
      <c r="L29" s="46"/>
      <c r="M29" s="46"/>
      <c r="N29" s="46"/>
      <c r="O29" s="46"/>
      <c r="P29" s="46"/>
      <c r="Q29" s="46"/>
      <c r="R29" s="95"/>
      <c r="S29" s="17"/>
      <c r="T29" s="17"/>
      <c r="U29" s="47"/>
      <c r="V29" s="48"/>
      <c r="W29" s="48"/>
      <c r="X29" s="49"/>
      <c r="Y29" s="48"/>
      <c r="Z29" s="48"/>
      <c r="AA29" s="48"/>
      <c r="AB29" s="49"/>
      <c r="AC29" s="48"/>
      <c r="AD29" s="48"/>
      <c r="AE29" s="51"/>
      <c r="AF29" s="48"/>
      <c r="AG29" s="48"/>
      <c r="AH29" s="48"/>
      <c r="AI29" s="200"/>
      <c r="AJ29" s="215" t="e">
        <f>VLOOKUP(AI29,'Catalogo de insumos'!A6:E391,2,0)</f>
        <v>#N/A</v>
      </c>
      <c r="AK29" s="215" t="e">
        <f>VLOOKUP(AI29,'Catalogo de insumos'!A6:E391,3,0)</f>
        <v>#N/A</v>
      </c>
      <c r="AL29" s="215" t="e">
        <f>VLOOKUP(AI29,'Catalogo de insumos'!A6:E391,4,0)</f>
        <v>#N/A</v>
      </c>
      <c r="AM29" s="215" t="str">
        <f>_xlfn.IFNA(VLOOKUP(AI29,'Catalogo de insumos'!A6:E391,5,FALSE),"0")</f>
        <v>0</v>
      </c>
      <c r="AN29" s="11"/>
      <c r="AO29" s="220">
        <f t="shared" si="6"/>
        <v>0</v>
      </c>
      <c r="AP29" s="9"/>
      <c r="AQ29" s="226">
        <f t="shared" si="7"/>
        <v>0</v>
      </c>
      <c r="AR29" s="11"/>
      <c r="AS29" s="225">
        <f t="shared" si="8"/>
        <v>0</v>
      </c>
      <c r="AT29" s="10"/>
      <c r="AU29" s="224">
        <f t="shared" si="9"/>
        <v>0</v>
      </c>
      <c r="AV29" s="80">
        <f t="shared" si="10"/>
        <v>0</v>
      </c>
      <c r="AW29" s="81">
        <f t="shared" si="11"/>
        <v>0</v>
      </c>
      <c r="AX29" s="54"/>
      <c r="AY29" s="54"/>
      <c r="AZ29" s="54"/>
      <c r="BA29" s="54"/>
      <c r="BB29" s="54"/>
      <c r="BC29" s="54"/>
      <c r="BD29" s="11"/>
      <c r="BE29" s="54"/>
      <c r="BF29" s="54"/>
      <c r="BG29" s="19"/>
      <c r="BH29" s="19"/>
      <c r="BI29" s="53"/>
      <c r="BJ29" s="19"/>
    </row>
    <row r="30" spans="1:62" s="201" customFormat="1" ht="50.1" customHeight="1" x14ac:dyDescent="0.25">
      <c r="A30" s="43"/>
      <c r="B30" s="43"/>
      <c r="C30" s="44"/>
      <c r="D30" s="44"/>
      <c r="E30" s="45"/>
      <c r="F30" s="46"/>
      <c r="G30" s="46"/>
      <c r="H30" s="46"/>
      <c r="I30" s="46"/>
      <c r="J30" s="46"/>
      <c r="K30" s="46"/>
      <c r="L30" s="46"/>
      <c r="M30" s="46"/>
      <c r="N30" s="46"/>
      <c r="O30" s="46"/>
      <c r="P30" s="46"/>
      <c r="Q30" s="46"/>
      <c r="R30" s="95"/>
      <c r="S30" s="17"/>
      <c r="T30" s="17"/>
      <c r="U30" s="47"/>
      <c r="V30" s="48"/>
      <c r="W30" s="48"/>
      <c r="X30" s="49"/>
      <c r="Y30" s="48"/>
      <c r="Z30" s="48"/>
      <c r="AA30" s="48"/>
      <c r="AB30" s="49"/>
      <c r="AC30" s="48"/>
      <c r="AD30" s="48"/>
      <c r="AE30" s="51"/>
      <c r="AF30" s="48"/>
      <c r="AG30" s="48"/>
      <c r="AH30" s="48"/>
      <c r="AI30" s="200"/>
      <c r="AJ30" s="215" t="e">
        <f>VLOOKUP(AI30,'Catalogo de insumos'!A7:E392,2,0)</f>
        <v>#N/A</v>
      </c>
      <c r="AK30" s="215" t="e">
        <f>VLOOKUP(AI30,'Catalogo de insumos'!A7:E392,3,0)</f>
        <v>#N/A</v>
      </c>
      <c r="AL30" s="215" t="e">
        <f>VLOOKUP(AI30,'Catalogo de insumos'!A7:E392,4,0)</f>
        <v>#N/A</v>
      </c>
      <c r="AM30" s="215" t="str">
        <f>_xlfn.IFNA(VLOOKUP(AI30,'Catalogo de insumos'!A7:E392,5,FALSE),"0")</f>
        <v>0</v>
      </c>
      <c r="AN30" s="11"/>
      <c r="AO30" s="220">
        <f>AN30*AM30</f>
        <v>0</v>
      </c>
      <c r="AP30" s="9"/>
      <c r="AQ30" s="226">
        <f t="shared" si="7"/>
        <v>0</v>
      </c>
      <c r="AR30" s="11"/>
      <c r="AS30" s="225">
        <f t="shared" si="8"/>
        <v>0</v>
      </c>
      <c r="AT30" s="10"/>
      <c r="AU30" s="224">
        <f t="shared" si="9"/>
        <v>0</v>
      </c>
      <c r="AV30" s="80">
        <f>SUM(AN30+AP30+AR30+AT30)</f>
        <v>0</v>
      </c>
      <c r="AW30" s="81">
        <f t="shared" si="11"/>
        <v>0</v>
      </c>
      <c r="AX30" s="54"/>
      <c r="AY30" s="54"/>
      <c r="AZ30" s="54"/>
      <c r="BA30" s="54"/>
      <c r="BB30" s="54"/>
      <c r="BC30" s="54"/>
      <c r="BD30" s="11"/>
      <c r="BE30" s="54"/>
      <c r="BF30" s="54"/>
      <c r="BG30" s="19"/>
      <c r="BH30" s="19"/>
      <c r="BI30" s="53"/>
      <c r="BJ30" s="19"/>
    </row>
    <row r="31" spans="1:62" s="201" customFormat="1" ht="50.1" customHeight="1" x14ac:dyDescent="0.25">
      <c r="A31" s="43"/>
      <c r="B31" s="43"/>
      <c r="C31" s="44"/>
      <c r="D31" s="44"/>
      <c r="E31" s="45"/>
      <c r="F31" s="46"/>
      <c r="G31" s="46"/>
      <c r="H31" s="46"/>
      <c r="I31" s="46"/>
      <c r="J31" s="46"/>
      <c r="K31" s="46"/>
      <c r="L31" s="46"/>
      <c r="M31" s="46"/>
      <c r="N31" s="46"/>
      <c r="O31" s="46"/>
      <c r="P31" s="46"/>
      <c r="Q31" s="46"/>
      <c r="R31" s="95"/>
      <c r="S31" s="17"/>
      <c r="T31" s="17"/>
      <c r="U31" s="47"/>
      <c r="V31" s="48"/>
      <c r="W31" s="48"/>
      <c r="X31" s="49"/>
      <c r="Y31" s="48"/>
      <c r="Z31" s="48"/>
      <c r="AA31" s="48"/>
      <c r="AB31" s="49"/>
      <c r="AC31" s="48"/>
      <c r="AD31" s="48"/>
      <c r="AE31" s="51"/>
      <c r="AF31" s="48"/>
      <c r="AG31" s="48"/>
      <c r="AH31" s="48"/>
      <c r="AI31" s="200"/>
      <c r="AJ31" s="215" t="e">
        <f>VLOOKUP(AI31,'Catalogo de insumos'!A8:E393,2,0)</f>
        <v>#N/A</v>
      </c>
      <c r="AK31" s="215" t="e">
        <f>VLOOKUP(AI31,'Catalogo de insumos'!A8:E393,3,0)</f>
        <v>#N/A</v>
      </c>
      <c r="AL31" s="215" t="e">
        <f>VLOOKUP(AI31,'Catalogo de insumos'!A8:E393,4,0)</f>
        <v>#N/A</v>
      </c>
      <c r="AM31" s="215" t="str">
        <f>_xlfn.IFNA(VLOOKUP(AI31,'Catalogo de insumos'!A8:E393,5,FALSE),"0")</f>
        <v>0</v>
      </c>
      <c r="AN31" s="11"/>
      <c r="AO31" s="220">
        <f t="shared" si="6"/>
        <v>0</v>
      </c>
      <c r="AP31" s="9"/>
      <c r="AQ31" s="226">
        <f t="shared" si="7"/>
        <v>0</v>
      </c>
      <c r="AR31" s="11"/>
      <c r="AS31" s="225">
        <f t="shared" si="8"/>
        <v>0</v>
      </c>
      <c r="AT31" s="10"/>
      <c r="AU31" s="224">
        <f t="shared" si="9"/>
        <v>0</v>
      </c>
      <c r="AV31" s="80">
        <f t="shared" si="10"/>
        <v>0</v>
      </c>
      <c r="AW31" s="81">
        <f t="shared" si="11"/>
        <v>0</v>
      </c>
      <c r="AX31" s="54"/>
      <c r="AY31" s="54"/>
      <c r="AZ31" s="54"/>
      <c r="BA31" s="54"/>
      <c r="BB31" s="54"/>
      <c r="BC31" s="54"/>
      <c r="BD31" s="11"/>
      <c r="BE31" s="54"/>
      <c r="BF31" s="54"/>
      <c r="BG31" s="19"/>
      <c r="BH31" s="19"/>
      <c r="BI31" s="53"/>
      <c r="BJ31" s="19"/>
    </row>
    <row r="32" spans="1:62" s="201" customFormat="1" ht="50.1" customHeight="1" x14ac:dyDescent="0.25">
      <c r="A32" s="43"/>
      <c r="B32" s="43"/>
      <c r="C32" s="44"/>
      <c r="D32" s="44"/>
      <c r="E32" s="45"/>
      <c r="F32" s="46"/>
      <c r="G32" s="46"/>
      <c r="H32" s="46"/>
      <c r="I32" s="46"/>
      <c r="J32" s="46"/>
      <c r="K32" s="46"/>
      <c r="L32" s="46"/>
      <c r="M32" s="46"/>
      <c r="N32" s="46"/>
      <c r="O32" s="46"/>
      <c r="P32" s="46"/>
      <c r="Q32" s="46"/>
      <c r="R32" s="95" t="b">
        <f>IF('POA DIGECOG Consolidado'!AJ21="SI",'POA DIGECOG Consolidado'!R21,FALSE)</f>
        <v>0</v>
      </c>
      <c r="S32" s="17"/>
      <c r="T32" s="17"/>
      <c r="U32" s="47"/>
      <c r="V32" s="48"/>
      <c r="W32" s="48"/>
      <c r="X32" s="49"/>
      <c r="Y32" s="48"/>
      <c r="Z32" s="48"/>
      <c r="AA32" s="48"/>
      <c r="AB32" s="49"/>
      <c r="AC32" s="48"/>
      <c r="AD32" s="48"/>
      <c r="AE32" s="51"/>
      <c r="AF32" s="48"/>
      <c r="AG32" s="48"/>
      <c r="AH32" s="48"/>
      <c r="AI32" s="200"/>
      <c r="AJ32" s="215" t="e">
        <f>VLOOKUP(AI32,'Catalogo de insumos'!A9:E394,2,0)</f>
        <v>#N/A</v>
      </c>
      <c r="AK32" s="215" t="e">
        <f>VLOOKUP(AI32,'Catalogo de insumos'!A9:E394,3,0)</f>
        <v>#N/A</v>
      </c>
      <c r="AL32" s="215" t="e">
        <f>VLOOKUP(AI32,'Catalogo de insumos'!A9:E394,4,0)</f>
        <v>#N/A</v>
      </c>
      <c r="AM32" s="215" t="str">
        <f>_xlfn.IFNA(VLOOKUP(AI32,'Catalogo de insumos'!A9:E394,5,FALSE),"0")</f>
        <v>0</v>
      </c>
      <c r="AN32" s="11"/>
      <c r="AO32" s="220">
        <f t="shared" si="6"/>
        <v>0</v>
      </c>
      <c r="AP32" s="9"/>
      <c r="AQ32" s="226">
        <f t="shared" si="7"/>
        <v>0</v>
      </c>
      <c r="AR32" s="11"/>
      <c r="AS32" s="225">
        <f t="shared" si="8"/>
        <v>0</v>
      </c>
      <c r="AT32" s="10"/>
      <c r="AU32" s="224">
        <f t="shared" si="9"/>
        <v>0</v>
      </c>
      <c r="AV32" s="80">
        <f t="shared" si="10"/>
        <v>0</v>
      </c>
      <c r="AW32" s="81">
        <f t="shared" si="11"/>
        <v>0</v>
      </c>
      <c r="AX32" s="54"/>
      <c r="AY32" s="54"/>
      <c r="AZ32" s="54"/>
      <c r="BA32" s="54"/>
      <c r="BB32" s="54"/>
      <c r="BC32" s="54"/>
      <c r="BD32" s="11"/>
      <c r="BE32" s="54"/>
      <c r="BF32" s="54"/>
      <c r="BG32" s="19"/>
      <c r="BH32" s="19"/>
      <c r="BI32" s="53"/>
      <c r="BJ32" s="19"/>
    </row>
    <row r="33" spans="1:62" s="201" customFormat="1" ht="50.1" customHeight="1" x14ac:dyDescent="0.25">
      <c r="A33" s="43" t="e">
        <f>'POA DIGECOG Consolidado'!#REF!</f>
        <v>#REF!</v>
      </c>
      <c r="B33" s="43" t="e">
        <f>'POA DIGECOG Consolidado'!#REF!</f>
        <v>#REF!</v>
      </c>
      <c r="C33" s="44" t="e">
        <f>'POA DIGECOG Consolidado'!#REF!</f>
        <v>#REF!</v>
      </c>
      <c r="D33" s="44"/>
      <c r="E33" s="45"/>
      <c r="F33" s="46"/>
      <c r="G33" s="46"/>
      <c r="H33" s="46"/>
      <c r="I33" s="46"/>
      <c r="J33" s="46"/>
      <c r="K33" s="46"/>
      <c r="L33" s="46"/>
      <c r="M33" s="46"/>
      <c r="N33" s="46"/>
      <c r="O33" s="46"/>
      <c r="P33" s="46"/>
      <c r="Q33" s="46"/>
      <c r="R33" s="95" t="b">
        <f>IF('POA DIGECOG Consolidado'!AJ22="SI",'POA DIGECOG Consolidado'!R22,FALSE)</f>
        <v>0</v>
      </c>
      <c r="S33" s="17"/>
      <c r="T33" s="17"/>
      <c r="U33" s="55"/>
      <c r="V33" s="48"/>
      <c r="W33" s="48"/>
      <c r="X33" s="48"/>
      <c r="Y33" s="48"/>
      <c r="Z33" s="48"/>
      <c r="AA33" s="49"/>
      <c r="AB33" s="48"/>
      <c r="AC33" s="48"/>
      <c r="AD33" s="48"/>
      <c r="AE33" s="51" t="s">
        <v>69</v>
      </c>
      <c r="AF33" s="48"/>
      <c r="AG33" s="48"/>
      <c r="AH33" s="48"/>
      <c r="AI33" s="200"/>
      <c r="AJ33" s="215" t="e">
        <f>VLOOKUP(AI33,'Catalogo de insumos'!A10:E395,2,0)</f>
        <v>#N/A</v>
      </c>
      <c r="AK33" s="215" t="e">
        <f>VLOOKUP(AI33,'Catalogo de insumos'!A10:E395,3,0)</f>
        <v>#N/A</v>
      </c>
      <c r="AL33" s="215" t="e">
        <f>VLOOKUP(AI33,'Catalogo de insumos'!A10:E395,4,0)</f>
        <v>#N/A</v>
      </c>
      <c r="AM33" s="215" t="str">
        <f>_xlfn.IFNA(VLOOKUP(AI33,'Catalogo de insumos'!A10:E395,5,FALSE),"0")</f>
        <v>0</v>
      </c>
      <c r="AN33" s="54"/>
      <c r="AO33" s="220">
        <f t="shared" si="6"/>
        <v>0</v>
      </c>
      <c r="AP33" s="19"/>
      <c r="AQ33" s="226">
        <f t="shared" si="7"/>
        <v>0</v>
      </c>
      <c r="AR33" s="19"/>
      <c r="AS33" s="225">
        <f t="shared" si="8"/>
        <v>0</v>
      </c>
      <c r="AT33" s="10"/>
      <c r="AU33" s="224">
        <f t="shared" si="9"/>
        <v>0</v>
      </c>
      <c r="AV33" s="80">
        <f t="shared" si="10"/>
        <v>0</v>
      </c>
      <c r="AW33" s="81">
        <f t="shared" si="11"/>
        <v>0</v>
      </c>
      <c r="AX33" s="54"/>
      <c r="AY33" s="19"/>
      <c r="AZ33" s="19"/>
      <c r="BA33" s="19"/>
      <c r="BB33" s="19"/>
      <c r="BC33" s="19"/>
      <c r="BD33" s="19"/>
      <c r="BE33" s="19"/>
      <c r="BF33" s="19"/>
      <c r="BG33" s="19"/>
      <c r="BH33" s="19"/>
      <c r="BI33" s="19"/>
      <c r="BJ33" s="19"/>
    </row>
    <row r="34" spans="1:62" s="201" customFormat="1" ht="50.1" customHeight="1" x14ac:dyDescent="0.25">
      <c r="A34" s="43" t="str">
        <f>'POA DIGECOG Consolidado'!A15</f>
        <v>1.1 Objetivo Estratégico: Fortalecer e implementar un sistema normativo basado en estándares internacionales, que garantice una fiable y oportuna consolidación de la información económica financiera y la eficiente rectoría de la contabilidad pública.</v>
      </c>
      <c r="B34" s="43">
        <f>'POA DIGECOG Consolidado'!B15</f>
        <v>0</v>
      </c>
      <c r="C34" s="44">
        <f>'POA DIGECOG Consolidado'!C15</f>
        <v>0</v>
      </c>
      <c r="D34" s="44"/>
      <c r="E34" s="45"/>
      <c r="F34" s="46"/>
      <c r="G34" s="46"/>
      <c r="H34" s="46"/>
      <c r="I34" s="46"/>
      <c r="J34" s="46"/>
      <c r="K34" s="46"/>
      <c r="L34" s="46"/>
      <c r="M34" s="46"/>
      <c r="N34" s="46"/>
      <c r="O34" s="46"/>
      <c r="P34" s="46"/>
      <c r="Q34" s="46"/>
      <c r="R34" s="95" t="b">
        <f>IF('POA DIGECOG Consolidado'!AJ23="SI",'POA DIGECOG Consolidado'!R23,FALSE)</f>
        <v>0</v>
      </c>
      <c r="S34" s="17"/>
      <c r="T34" s="17"/>
      <c r="U34" s="55"/>
      <c r="V34" s="48"/>
      <c r="W34" s="48"/>
      <c r="X34" s="48"/>
      <c r="Y34" s="48"/>
      <c r="Z34" s="48"/>
      <c r="AA34" s="48"/>
      <c r="AB34" s="48"/>
      <c r="AC34" s="49"/>
      <c r="AD34" s="48"/>
      <c r="AE34" s="51"/>
      <c r="AF34" s="48"/>
      <c r="AG34" s="48"/>
      <c r="AH34" s="48"/>
      <c r="AI34" s="200"/>
      <c r="AJ34" s="215" t="e">
        <f>VLOOKUP(AI34,'Catalogo de insumos'!A11:E396,2,0)</f>
        <v>#N/A</v>
      </c>
      <c r="AK34" s="215" t="e">
        <f>VLOOKUP(AI34,'Catalogo de insumos'!A11:E396,3,0)</f>
        <v>#N/A</v>
      </c>
      <c r="AL34" s="215" t="e">
        <f>VLOOKUP(AI34,'Catalogo de insumos'!A11:E396,4,0)</f>
        <v>#N/A</v>
      </c>
      <c r="AM34" s="215" t="str">
        <f>_xlfn.IFNA(VLOOKUP(AI34,'Catalogo de insumos'!A11:E396,5,FALSE),"0")</f>
        <v>0</v>
      </c>
      <c r="AN34" s="54"/>
      <c r="AO34" s="220">
        <f t="shared" si="6"/>
        <v>0</v>
      </c>
      <c r="AP34" s="19"/>
      <c r="AQ34" s="226">
        <f t="shared" si="7"/>
        <v>0</v>
      </c>
      <c r="AR34" s="19"/>
      <c r="AS34" s="225">
        <f t="shared" si="8"/>
        <v>0</v>
      </c>
      <c r="AT34" s="19"/>
      <c r="AU34" s="224">
        <f t="shared" si="9"/>
        <v>0</v>
      </c>
      <c r="AV34" s="80">
        <f t="shared" si="10"/>
        <v>0</v>
      </c>
      <c r="AW34" s="81">
        <f t="shared" si="11"/>
        <v>0</v>
      </c>
      <c r="AX34" s="54"/>
      <c r="AY34" s="19"/>
      <c r="AZ34" s="19"/>
      <c r="BA34" s="19"/>
      <c r="BB34" s="19"/>
      <c r="BC34" s="19"/>
      <c r="BD34" s="19"/>
      <c r="BE34" s="19"/>
      <c r="BF34" s="19"/>
      <c r="BG34" s="19"/>
      <c r="BH34" s="19"/>
      <c r="BI34" s="19"/>
      <c r="BJ34" s="19"/>
    </row>
    <row r="35" spans="1:62" s="201" customFormat="1" ht="50.1" customHeight="1" x14ac:dyDescent="0.25">
      <c r="A35" s="43" t="str">
        <f>'POA DIGECOG Consolidado'!A16</f>
        <v>1.1.1 Objetivo Operativo: Elaborar y actualizar las normativas contables para el fortalecimiento y consolidación de las finanzas del Sector Público dominicano.</v>
      </c>
      <c r="B35" s="43">
        <f>'POA DIGECOG Consolidado'!B16</f>
        <v>0</v>
      </c>
      <c r="C35" s="44">
        <f>'POA DIGECOG Consolidado'!C16</f>
        <v>0</v>
      </c>
      <c r="D35" s="44"/>
      <c r="E35" s="45"/>
      <c r="F35" s="46"/>
      <c r="G35" s="46"/>
      <c r="H35" s="46"/>
      <c r="I35" s="46"/>
      <c r="J35" s="46"/>
      <c r="K35" s="46"/>
      <c r="L35" s="46"/>
      <c r="M35" s="46"/>
      <c r="N35" s="46"/>
      <c r="O35" s="46"/>
      <c r="P35" s="46"/>
      <c r="Q35" s="46"/>
      <c r="R35" s="95" t="b">
        <f>IF('POA DIGECOG Consolidado'!AJ24="SI",'POA DIGECOG Consolidado'!R24,FALSE)</f>
        <v>0</v>
      </c>
      <c r="S35" s="17"/>
      <c r="T35" s="17"/>
      <c r="U35" s="55"/>
      <c r="V35" s="48"/>
      <c r="W35" s="48"/>
      <c r="X35" s="48"/>
      <c r="Y35" s="48"/>
      <c r="Z35" s="48"/>
      <c r="AA35" s="48"/>
      <c r="AB35" s="48"/>
      <c r="AC35" s="48"/>
      <c r="AD35" s="48"/>
      <c r="AE35" s="51"/>
      <c r="AF35" s="49"/>
      <c r="AG35" s="49"/>
      <c r="AH35" s="49"/>
      <c r="AI35" s="200"/>
      <c r="AJ35" s="215" t="e">
        <f>VLOOKUP(AI35,'Catalogo de insumos'!A12:E397,2,0)</f>
        <v>#N/A</v>
      </c>
      <c r="AK35" s="215" t="e">
        <f>VLOOKUP(AI35,'Catalogo de insumos'!A12:E397,3,0)</f>
        <v>#N/A</v>
      </c>
      <c r="AL35" s="215" t="e">
        <f>VLOOKUP(AI35,'Catalogo de insumos'!A12:E397,4,0)</f>
        <v>#N/A</v>
      </c>
      <c r="AM35" s="215" t="str">
        <f>_xlfn.IFNA(VLOOKUP(AI35,'Catalogo de insumos'!A12:E397,5,FALSE),"0")</f>
        <v>0</v>
      </c>
      <c r="AN35" s="54"/>
      <c r="AO35" s="220">
        <f t="shared" si="6"/>
        <v>0</v>
      </c>
      <c r="AP35" s="19"/>
      <c r="AQ35" s="226">
        <f t="shared" si="7"/>
        <v>0</v>
      </c>
      <c r="AR35" s="19"/>
      <c r="AS35" s="225">
        <f t="shared" si="8"/>
        <v>0</v>
      </c>
      <c r="AT35" s="19"/>
      <c r="AU35" s="224">
        <f t="shared" si="9"/>
        <v>0</v>
      </c>
      <c r="AV35" s="80">
        <f t="shared" si="10"/>
        <v>0</v>
      </c>
      <c r="AW35" s="81">
        <f t="shared" si="11"/>
        <v>0</v>
      </c>
      <c r="AX35" s="54"/>
      <c r="AY35" s="19"/>
      <c r="AZ35" s="19"/>
      <c r="BA35" s="19"/>
      <c r="BB35" s="19"/>
      <c r="BC35" s="19"/>
      <c r="BD35" s="19"/>
      <c r="BE35" s="19"/>
      <c r="BF35" s="19"/>
      <c r="BG35" s="19"/>
      <c r="BH35" s="19"/>
      <c r="BI35" s="19"/>
      <c r="BJ35" s="19"/>
    </row>
    <row r="36" spans="1:62" s="201" customFormat="1" ht="50.1" customHeight="1" x14ac:dyDescent="0.25">
      <c r="A36" s="43" t="str">
        <f>'POA DIGECOG Consolidado'!A17</f>
        <v xml:space="preserve">1.1.1.1 Emitidas y difundidas las normativas contables a las instituciones del Sector Público dominicano.
</v>
      </c>
      <c r="B36" s="43" t="str">
        <f>'POA DIGECOG Consolidado'!B17</f>
        <v>1.1.1.1.1 Optimización de los recursos normativos existentes orientados a  eficientizar el retorno de las informaciones económico financieras.</v>
      </c>
      <c r="C36" s="44" t="str">
        <f>'POA DIGECOG Consolidado'!C17</f>
        <v xml:space="preserve">FII-DIGECOG-NP-001 
Cantidad de compendio complementarios,  que fortalecen el marco normativo del sistema de contabilidad gubernamental, elaborado y/o actualizado.
</v>
      </c>
      <c r="D36" s="44"/>
      <c r="E36" s="45"/>
      <c r="F36" s="46"/>
      <c r="G36" s="46"/>
      <c r="H36" s="46"/>
      <c r="I36" s="46"/>
      <c r="J36" s="46"/>
      <c r="K36" s="46"/>
      <c r="L36" s="46"/>
      <c r="M36" s="46"/>
      <c r="N36" s="46"/>
      <c r="O36" s="46"/>
      <c r="P36" s="46"/>
      <c r="Q36" s="46"/>
      <c r="R36" s="95" t="b">
        <f>IF('POA DIGECOG Consolidado'!AJ25="SI",'POA DIGECOG Consolidado'!R25,FALSE)</f>
        <v>0</v>
      </c>
      <c r="S36" s="17"/>
      <c r="T36" s="17"/>
      <c r="U36" s="55"/>
      <c r="V36" s="48"/>
      <c r="W36" s="48"/>
      <c r="X36" s="48"/>
      <c r="Y36" s="48"/>
      <c r="Z36" s="49"/>
      <c r="AA36" s="48"/>
      <c r="AB36" s="48"/>
      <c r="AC36" s="48"/>
      <c r="AD36" s="48"/>
      <c r="AE36" s="51"/>
      <c r="AF36" s="48"/>
      <c r="AG36" s="48"/>
      <c r="AH36" s="48"/>
      <c r="AI36" s="200"/>
      <c r="AJ36" s="215" t="e">
        <f>VLOOKUP(AI36,'Catalogo de insumos'!A13:E398,2,0)</f>
        <v>#N/A</v>
      </c>
      <c r="AK36" s="215" t="e">
        <f>VLOOKUP(AI36,'Catalogo de insumos'!A13:E398,3,0)</f>
        <v>#N/A</v>
      </c>
      <c r="AL36" s="215" t="e">
        <f>VLOOKUP(AI36,'Catalogo de insumos'!A13:E398,4,0)</f>
        <v>#N/A</v>
      </c>
      <c r="AM36" s="215" t="str">
        <f>_xlfn.IFNA(VLOOKUP(AI36,'Catalogo de insumos'!A13:E398,5,FALSE),"0")</f>
        <v>0</v>
      </c>
      <c r="AN36" s="54"/>
      <c r="AO36" s="220">
        <f t="shared" si="6"/>
        <v>0</v>
      </c>
      <c r="AP36" s="19"/>
      <c r="AQ36" s="226">
        <f t="shared" si="7"/>
        <v>0</v>
      </c>
      <c r="AR36" s="19"/>
      <c r="AS36" s="225">
        <f t="shared" si="8"/>
        <v>0</v>
      </c>
      <c r="AT36" s="19"/>
      <c r="AU36" s="224">
        <f t="shared" si="9"/>
        <v>0</v>
      </c>
      <c r="AV36" s="80">
        <f t="shared" si="10"/>
        <v>0</v>
      </c>
      <c r="AW36" s="81">
        <f t="shared" si="11"/>
        <v>0</v>
      </c>
      <c r="AX36" s="54"/>
      <c r="AY36" s="19"/>
      <c r="AZ36" s="19"/>
      <c r="BA36" s="19"/>
      <c r="BB36" s="19"/>
      <c r="BC36" s="19"/>
      <c r="BD36" s="19"/>
      <c r="BE36" s="19"/>
      <c r="BF36" s="19"/>
      <c r="BG36" s="19"/>
      <c r="BH36" s="19"/>
      <c r="BI36" s="19"/>
      <c r="BJ36" s="19"/>
    </row>
    <row r="37" spans="1:62" s="201" customFormat="1" ht="50.1" customHeight="1" x14ac:dyDescent="0.25">
      <c r="A37" s="43">
        <f>'POA DIGECOG Consolidado'!A18</f>
        <v>0</v>
      </c>
      <c r="B37" s="43">
        <f>'POA DIGECOG Consolidado'!B18</f>
        <v>0</v>
      </c>
      <c r="C37" s="44">
        <f>'POA DIGECOG Consolidado'!C18</f>
        <v>0</v>
      </c>
      <c r="D37" s="44"/>
      <c r="E37" s="45"/>
      <c r="F37" s="46"/>
      <c r="G37" s="46"/>
      <c r="H37" s="46"/>
      <c r="I37" s="46"/>
      <c r="J37" s="46"/>
      <c r="K37" s="46"/>
      <c r="L37" s="46"/>
      <c r="M37" s="46"/>
      <c r="N37" s="46"/>
      <c r="O37" s="46"/>
      <c r="P37" s="46"/>
      <c r="Q37" s="46"/>
      <c r="R37" s="95" t="b">
        <f>IF('POA DIGECOG Consolidado'!AJ26="SI",'POA DIGECOG Consolidado'!R26,FALSE)</f>
        <v>0</v>
      </c>
      <c r="S37" s="17"/>
      <c r="T37" s="17"/>
      <c r="U37" s="55"/>
      <c r="V37" s="48"/>
      <c r="W37" s="48"/>
      <c r="X37" s="48"/>
      <c r="Y37" s="48"/>
      <c r="Z37" s="48"/>
      <c r="AA37" s="48"/>
      <c r="AB37" s="48"/>
      <c r="AC37" s="48"/>
      <c r="AD37" s="49"/>
      <c r="AE37" s="51"/>
      <c r="AF37" s="48"/>
      <c r="AG37" s="48"/>
      <c r="AH37" s="48"/>
      <c r="AI37" s="200"/>
      <c r="AJ37" s="215" t="e">
        <f>VLOOKUP(AI37,'Catalogo de insumos'!A14:E399,2,0)</f>
        <v>#N/A</v>
      </c>
      <c r="AK37" s="215" t="e">
        <f>VLOOKUP(AI37,'Catalogo de insumos'!A14:E399,3,0)</f>
        <v>#N/A</v>
      </c>
      <c r="AL37" s="215" t="e">
        <f>VLOOKUP(AI37,'Catalogo de insumos'!A14:E399,4,0)</f>
        <v>#N/A</v>
      </c>
      <c r="AM37" s="215" t="str">
        <f>_xlfn.IFNA(VLOOKUP(AI37,'Catalogo de insumos'!A14:E399,5,FALSE),"0")</f>
        <v>0</v>
      </c>
      <c r="AN37" s="54"/>
      <c r="AO37" s="220">
        <f t="shared" si="6"/>
        <v>0</v>
      </c>
      <c r="AP37" s="19"/>
      <c r="AQ37" s="226">
        <f t="shared" si="7"/>
        <v>0</v>
      </c>
      <c r="AR37" s="19"/>
      <c r="AS37" s="225">
        <f t="shared" si="8"/>
        <v>0</v>
      </c>
      <c r="AT37" s="19"/>
      <c r="AU37" s="224">
        <f t="shared" si="9"/>
        <v>0</v>
      </c>
      <c r="AV37" s="80">
        <f t="shared" si="10"/>
        <v>0</v>
      </c>
      <c r="AW37" s="81">
        <f t="shared" si="11"/>
        <v>0</v>
      </c>
      <c r="AX37" s="54"/>
      <c r="AY37" s="19"/>
      <c r="AZ37" s="19"/>
      <c r="BA37" s="19"/>
      <c r="BB37" s="19"/>
      <c r="BC37" s="19"/>
      <c r="BD37" s="19"/>
      <c r="BE37" s="19"/>
      <c r="BF37" s="19"/>
      <c r="BG37" s="19"/>
      <c r="BH37" s="19"/>
      <c r="BI37" s="19"/>
      <c r="BJ37" s="19"/>
    </row>
    <row r="38" spans="1:62" s="201" customFormat="1" ht="50.1" customHeight="1" x14ac:dyDescent="0.25">
      <c r="A38" s="43">
        <f>'POA DIGECOG Consolidado'!A19</f>
        <v>0</v>
      </c>
      <c r="B38" s="43">
        <f>'POA DIGECOG Consolidado'!B19</f>
        <v>0</v>
      </c>
      <c r="C38" s="44">
        <f>'POA DIGECOG Consolidado'!C19</f>
        <v>0</v>
      </c>
      <c r="D38" s="44"/>
      <c r="E38" s="45"/>
      <c r="F38" s="46"/>
      <c r="G38" s="46"/>
      <c r="H38" s="46"/>
      <c r="I38" s="46"/>
      <c r="J38" s="46"/>
      <c r="K38" s="46"/>
      <c r="L38" s="46"/>
      <c r="M38" s="46"/>
      <c r="N38" s="46"/>
      <c r="O38" s="46"/>
      <c r="P38" s="46"/>
      <c r="Q38" s="46"/>
      <c r="R38" s="95" t="str">
        <f>IF('POA DIGECOG Consolidado'!AJ27="SI",'POA DIGECOG Consolidado'!R27,FALSE)</f>
        <v>1. Elaborar Guía de Indicadores conforme al Compendio Normativo, 2023.</v>
      </c>
      <c r="S38" s="17"/>
      <c r="T38" s="17"/>
      <c r="U38" s="55"/>
      <c r="V38" s="48"/>
      <c r="W38" s="48"/>
      <c r="X38" s="48"/>
      <c r="Y38" s="49"/>
      <c r="Z38" s="48"/>
      <c r="AA38" s="48"/>
      <c r="AB38" s="48"/>
      <c r="AC38" s="48"/>
      <c r="AD38" s="48"/>
      <c r="AE38" s="56"/>
      <c r="AF38" s="48"/>
      <c r="AG38" s="48"/>
      <c r="AH38" s="48"/>
      <c r="AI38" s="200"/>
      <c r="AJ38" s="215" t="e">
        <f>VLOOKUP(AI38,'Catalogo de insumos'!A15:E400,2,0)</f>
        <v>#N/A</v>
      </c>
      <c r="AK38" s="215" t="e">
        <f>VLOOKUP(AI38,'Catalogo de insumos'!A15:E400,3,0)</f>
        <v>#N/A</v>
      </c>
      <c r="AL38" s="215" t="e">
        <f>VLOOKUP(AI38,'Catalogo de insumos'!A15:E400,4,0)</f>
        <v>#N/A</v>
      </c>
      <c r="AM38" s="215" t="str">
        <f>_xlfn.IFNA(VLOOKUP(AI38,'Catalogo de insumos'!A15:E400,5,FALSE),"0")</f>
        <v>0</v>
      </c>
      <c r="AN38" s="54"/>
      <c r="AO38" s="220">
        <f t="shared" si="6"/>
        <v>0</v>
      </c>
      <c r="AP38" s="19"/>
      <c r="AQ38" s="226">
        <f t="shared" si="7"/>
        <v>0</v>
      </c>
      <c r="AR38" s="19"/>
      <c r="AS38" s="225">
        <f t="shared" si="8"/>
        <v>0</v>
      </c>
      <c r="AT38" s="19"/>
      <c r="AU38" s="224">
        <f t="shared" si="9"/>
        <v>0</v>
      </c>
      <c r="AV38" s="80">
        <f t="shared" si="10"/>
        <v>0</v>
      </c>
      <c r="AW38" s="81">
        <f t="shared" si="11"/>
        <v>0</v>
      </c>
      <c r="AX38" s="54"/>
      <c r="AY38" s="19"/>
      <c r="AZ38" s="19"/>
      <c r="BA38" s="19"/>
      <c r="BB38" s="19"/>
      <c r="BC38" s="19"/>
      <c r="BD38" s="19"/>
      <c r="BE38" s="19"/>
      <c r="BF38" s="19"/>
      <c r="BG38" s="19"/>
      <c r="BH38" s="19"/>
      <c r="BI38" s="19"/>
      <c r="BJ38" s="19"/>
    </row>
    <row r="39" spans="1:62" s="201" customFormat="1" ht="50.1" customHeight="1" x14ac:dyDescent="0.25">
      <c r="A39" s="43">
        <f>'POA DIGECOG Consolidado'!A20</f>
        <v>0</v>
      </c>
      <c r="B39" s="43">
        <f>'POA DIGECOG Consolidado'!B20</f>
        <v>0</v>
      </c>
      <c r="C39" s="44">
        <f>'POA DIGECOG Consolidado'!C20</f>
        <v>0</v>
      </c>
      <c r="D39" s="44"/>
      <c r="E39" s="45"/>
      <c r="F39" s="46"/>
      <c r="G39" s="46"/>
      <c r="H39" s="46"/>
      <c r="I39" s="46"/>
      <c r="J39" s="46"/>
      <c r="K39" s="46"/>
      <c r="L39" s="46"/>
      <c r="M39" s="46"/>
      <c r="N39" s="46"/>
      <c r="O39" s="46"/>
      <c r="P39" s="46"/>
      <c r="Q39" s="46"/>
      <c r="R39" s="95" t="b">
        <f>IF('POA DIGECOG Consolidado'!AJ29="SI",'POA DIGECOG Consolidado'!R29,FALSE)</f>
        <v>0</v>
      </c>
      <c r="S39" s="17"/>
      <c r="T39" s="17"/>
      <c r="U39" s="55"/>
      <c r="V39" s="48"/>
      <c r="W39" s="48"/>
      <c r="X39" s="48"/>
      <c r="Y39" s="48"/>
      <c r="Z39" s="48"/>
      <c r="AA39" s="48"/>
      <c r="AB39" s="48"/>
      <c r="AC39" s="48"/>
      <c r="AD39" s="48"/>
      <c r="AE39" s="51"/>
      <c r="AF39" s="49"/>
      <c r="AG39" s="49"/>
      <c r="AH39" s="49"/>
      <c r="AI39" s="200"/>
      <c r="AJ39" s="215" t="e">
        <f>VLOOKUP(AI39,'Catalogo de insumos'!A16:E401,2,0)</f>
        <v>#N/A</v>
      </c>
      <c r="AK39" s="215" t="e">
        <f>VLOOKUP(AI39,'Catalogo de insumos'!A16:E401,3,0)</f>
        <v>#N/A</v>
      </c>
      <c r="AL39" s="215" t="e">
        <f>VLOOKUP(AI39,'Catalogo de insumos'!A16:E401,4,0)</f>
        <v>#N/A</v>
      </c>
      <c r="AM39" s="215" t="str">
        <f>_xlfn.IFNA(VLOOKUP(AI39,'Catalogo de insumos'!A16:E401,5,FALSE),"0")</f>
        <v>0</v>
      </c>
      <c r="AN39" s="54"/>
      <c r="AO39" s="220">
        <f t="shared" si="6"/>
        <v>0</v>
      </c>
      <c r="AP39" s="19"/>
      <c r="AQ39" s="226">
        <f t="shared" si="7"/>
        <v>0</v>
      </c>
      <c r="AR39" s="19"/>
      <c r="AS39" s="225">
        <f t="shared" si="8"/>
        <v>0</v>
      </c>
      <c r="AT39" s="19"/>
      <c r="AU39" s="224">
        <f t="shared" si="9"/>
        <v>0</v>
      </c>
      <c r="AV39" s="80">
        <f t="shared" si="10"/>
        <v>0</v>
      </c>
      <c r="AW39" s="81">
        <f t="shared" si="11"/>
        <v>0</v>
      </c>
      <c r="AX39" s="54"/>
      <c r="AY39" s="19"/>
      <c r="AZ39" s="19"/>
      <c r="BA39" s="19"/>
      <c r="BB39" s="19"/>
      <c r="BC39" s="19"/>
      <c r="BD39" s="19"/>
      <c r="BE39" s="19"/>
      <c r="BF39" s="19"/>
      <c r="BG39" s="19"/>
      <c r="BH39" s="19"/>
      <c r="BI39" s="19"/>
      <c r="BJ39" s="19"/>
    </row>
    <row r="40" spans="1:62" s="201" customFormat="1" ht="50.1" customHeight="1" x14ac:dyDescent="0.25">
      <c r="A40" s="43">
        <f>'POA DIGECOG Consolidado'!A21</f>
        <v>0</v>
      </c>
      <c r="B40" s="43">
        <f>'POA DIGECOG Consolidado'!B21</f>
        <v>0</v>
      </c>
      <c r="C40" s="44">
        <f>'POA DIGECOG Consolidado'!C21</f>
        <v>0</v>
      </c>
      <c r="D40" s="44"/>
      <c r="E40" s="45"/>
      <c r="F40" s="57"/>
      <c r="G40" s="57"/>
      <c r="H40" s="57"/>
      <c r="I40" s="57"/>
      <c r="J40" s="57"/>
      <c r="K40" s="57"/>
      <c r="L40" s="57"/>
      <c r="M40" s="57"/>
      <c r="N40" s="57"/>
      <c r="O40" s="57"/>
      <c r="P40" s="57"/>
      <c r="Q40" s="57"/>
      <c r="R40" s="95" t="b">
        <f>IF('POA DIGECOG Consolidado'!AJ30="SI",'POA DIGECOG Consolidado'!R30,FALSE)</f>
        <v>0</v>
      </c>
      <c r="S40" s="17"/>
      <c r="T40" s="17"/>
      <c r="U40" s="55"/>
      <c r="V40" s="58"/>
      <c r="W40" s="58"/>
      <c r="X40" s="58"/>
      <c r="Y40" s="58"/>
      <c r="Z40" s="58"/>
      <c r="AA40" s="58"/>
      <c r="AB40" s="58"/>
      <c r="AC40" s="59"/>
      <c r="AD40" s="59"/>
      <c r="AE40" s="60"/>
      <c r="AF40" s="58"/>
      <c r="AG40" s="58"/>
      <c r="AH40" s="58"/>
      <c r="AI40" s="200"/>
      <c r="AJ40" s="215" t="e">
        <f>VLOOKUP(AI40,'Catalogo de insumos'!A17:E402,2,0)</f>
        <v>#N/A</v>
      </c>
      <c r="AK40" s="215" t="e">
        <f>VLOOKUP(AI40,'Catalogo de insumos'!A17:E402,3,0)</f>
        <v>#N/A</v>
      </c>
      <c r="AL40" s="215" t="e">
        <f>VLOOKUP(AI40,'Catalogo de insumos'!A17:E402,4,0)</f>
        <v>#N/A</v>
      </c>
      <c r="AM40" s="215" t="str">
        <f>_xlfn.IFNA(VLOOKUP(AI40,'Catalogo de insumos'!A17:E402,5,FALSE),"0")</f>
        <v>0</v>
      </c>
      <c r="AN40" s="54"/>
      <c r="AO40" s="220">
        <f t="shared" si="6"/>
        <v>0</v>
      </c>
      <c r="AP40" s="19"/>
      <c r="AQ40" s="226">
        <f t="shared" si="7"/>
        <v>0</v>
      </c>
      <c r="AR40" s="19"/>
      <c r="AS40" s="225">
        <f t="shared" si="8"/>
        <v>0</v>
      </c>
      <c r="AT40" s="19"/>
      <c r="AU40" s="224">
        <f t="shared" si="9"/>
        <v>0</v>
      </c>
      <c r="AV40" s="80">
        <f t="shared" si="10"/>
        <v>0</v>
      </c>
      <c r="AW40" s="81">
        <f t="shared" si="11"/>
        <v>0</v>
      </c>
      <c r="AX40" s="54"/>
      <c r="AY40" s="19"/>
      <c r="AZ40" s="19"/>
      <c r="BA40" s="19"/>
      <c r="BB40" s="19"/>
      <c r="BC40" s="19"/>
      <c r="BD40" s="19"/>
      <c r="BE40" s="19"/>
      <c r="BF40" s="19"/>
      <c r="BG40" s="19"/>
      <c r="BH40" s="19"/>
      <c r="BI40" s="19"/>
      <c r="BJ40" s="19"/>
    </row>
    <row r="41" spans="1:62" s="201" customFormat="1" ht="50.1" customHeight="1" x14ac:dyDescent="0.25">
      <c r="A41" s="43">
        <f>'POA DIGECOG Consolidado'!A22</f>
        <v>0</v>
      </c>
      <c r="B41" s="43">
        <f>'POA DIGECOG Consolidado'!B22</f>
        <v>0</v>
      </c>
      <c r="C41" s="44">
        <f>'POA DIGECOG Consolidado'!C22</f>
        <v>0</v>
      </c>
      <c r="D41" s="44"/>
      <c r="E41" s="45"/>
      <c r="F41" s="46"/>
      <c r="G41" s="46"/>
      <c r="H41" s="46"/>
      <c r="I41" s="46"/>
      <c r="J41" s="46"/>
      <c r="K41" s="46"/>
      <c r="L41" s="46"/>
      <c r="M41" s="46"/>
      <c r="N41" s="46"/>
      <c r="O41" s="46"/>
      <c r="P41" s="46"/>
      <c r="Q41" s="46"/>
      <c r="R41" s="95" t="b">
        <f>IF('POA DIGECOG Consolidado'!AJ31="SI",'POA DIGECOG Consolidado'!R31,FALSE)</f>
        <v>0</v>
      </c>
      <c r="S41" s="17"/>
      <c r="T41" s="17"/>
      <c r="U41" s="55"/>
      <c r="V41" s="48"/>
      <c r="W41" s="48"/>
      <c r="X41" s="48"/>
      <c r="Y41" s="48"/>
      <c r="Z41" s="48"/>
      <c r="AA41" s="48"/>
      <c r="AB41" s="48"/>
      <c r="AC41" s="48"/>
      <c r="AD41" s="48"/>
      <c r="AE41" s="56"/>
      <c r="AF41" s="48"/>
      <c r="AG41" s="48"/>
      <c r="AH41" s="48"/>
      <c r="AI41" s="200"/>
      <c r="AJ41" s="215" t="e">
        <f>VLOOKUP(AI41,'Catalogo de insumos'!A18:E403,2,0)</f>
        <v>#N/A</v>
      </c>
      <c r="AK41" s="215" t="e">
        <f>VLOOKUP(AI41,'Catalogo de insumos'!A18:E403,3,0)</f>
        <v>#N/A</v>
      </c>
      <c r="AL41" s="215" t="e">
        <f>VLOOKUP(AI41,'Catalogo de insumos'!A18:E403,4,0)</f>
        <v>#N/A</v>
      </c>
      <c r="AM41" s="215" t="str">
        <f>_xlfn.IFNA(VLOOKUP(AI41,'Catalogo de insumos'!A18:E403,5,FALSE),"0")</f>
        <v>0</v>
      </c>
      <c r="AN41" s="54"/>
      <c r="AO41" s="220">
        <f t="shared" si="6"/>
        <v>0</v>
      </c>
      <c r="AP41" s="19"/>
      <c r="AQ41" s="226">
        <f t="shared" si="7"/>
        <v>0</v>
      </c>
      <c r="AR41" s="19"/>
      <c r="AS41" s="225">
        <f t="shared" si="8"/>
        <v>0</v>
      </c>
      <c r="AT41" s="19"/>
      <c r="AU41" s="224">
        <f t="shared" si="9"/>
        <v>0</v>
      </c>
      <c r="AV41" s="80">
        <f t="shared" si="10"/>
        <v>0</v>
      </c>
      <c r="AW41" s="81">
        <f t="shared" si="11"/>
        <v>0</v>
      </c>
      <c r="AX41" s="54"/>
      <c r="AY41" s="19"/>
      <c r="AZ41" s="19"/>
      <c r="BA41" s="19"/>
      <c r="BB41" s="19"/>
      <c r="BC41" s="19"/>
      <c r="BD41" s="19"/>
      <c r="BE41" s="19"/>
      <c r="BF41" s="19"/>
      <c r="BG41" s="19"/>
      <c r="BH41" s="19"/>
      <c r="BI41" s="19"/>
      <c r="BJ41" s="19"/>
    </row>
    <row r="42" spans="1:62" s="201" customFormat="1" ht="50.1" customHeight="1" x14ac:dyDescent="0.25">
      <c r="A42" s="43">
        <f>'POA DIGECOG Consolidado'!A23</f>
        <v>0</v>
      </c>
      <c r="B42" s="43"/>
      <c r="C42" s="44"/>
      <c r="D42" s="44"/>
      <c r="E42" s="45"/>
      <c r="F42" s="46"/>
      <c r="G42" s="46"/>
      <c r="H42" s="46"/>
      <c r="I42" s="46"/>
      <c r="J42" s="46"/>
      <c r="K42" s="46"/>
      <c r="L42" s="46"/>
      <c r="M42" s="46"/>
      <c r="N42" s="46"/>
      <c r="O42" s="46"/>
      <c r="P42" s="46"/>
      <c r="Q42" s="46"/>
      <c r="R42" s="95" t="str">
        <f>IF('POA DIGECOG Consolidado'!AJ32="SI",'POA DIGECOG Consolidado'!R32,FALSE)</f>
        <v>4. Dar continuidad/ entrenamientos normativos, a los técnicos de las áreas financieras, en las instituciones públicas,  y al personal activo en el programa de implementación normativa, a los fines que los mismos continúen los demás módulos.</v>
      </c>
      <c r="S42" s="17"/>
      <c r="T42" s="17"/>
      <c r="U42" s="55"/>
      <c r="V42" s="48"/>
      <c r="W42" s="48"/>
      <c r="X42" s="49"/>
      <c r="Y42" s="48"/>
      <c r="Z42" s="48"/>
      <c r="AA42" s="48"/>
      <c r="AB42" s="48"/>
      <c r="AC42" s="48"/>
      <c r="AD42" s="48"/>
      <c r="AE42" s="51"/>
      <c r="AF42" s="48"/>
      <c r="AG42" s="48"/>
      <c r="AH42" s="48"/>
      <c r="AI42" s="200"/>
      <c r="AJ42" s="215" t="e">
        <f>VLOOKUP(AI42,'Catalogo de insumos'!A19:E404,2,0)</f>
        <v>#N/A</v>
      </c>
      <c r="AK42" s="215" t="e">
        <f>VLOOKUP(AI42,'Catalogo de insumos'!A19:E404,3,0)</f>
        <v>#N/A</v>
      </c>
      <c r="AL42" s="215" t="e">
        <f>VLOOKUP(AI42,'Catalogo de insumos'!A19:E404,4,0)</f>
        <v>#N/A</v>
      </c>
      <c r="AM42" s="215" t="str">
        <f>_xlfn.IFNA(VLOOKUP(AI42,'Catalogo de insumos'!A19:E404,5,FALSE),"0")</f>
        <v>0</v>
      </c>
      <c r="AN42" s="54"/>
      <c r="AO42" s="220">
        <f t="shared" si="6"/>
        <v>0</v>
      </c>
      <c r="AP42" s="19"/>
      <c r="AQ42" s="226">
        <f t="shared" si="7"/>
        <v>0</v>
      </c>
      <c r="AR42" s="19"/>
      <c r="AS42" s="225">
        <f t="shared" si="8"/>
        <v>0</v>
      </c>
      <c r="AT42" s="19"/>
      <c r="AU42" s="224">
        <f t="shared" si="9"/>
        <v>0</v>
      </c>
      <c r="AV42" s="80">
        <f t="shared" si="10"/>
        <v>0</v>
      </c>
      <c r="AW42" s="81">
        <f t="shared" si="11"/>
        <v>0</v>
      </c>
      <c r="AX42" s="54"/>
      <c r="AY42" s="19"/>
      <c r="AZ42" s="19"/>
      <c r="BA42" s="19"/>
      <c r="BB42" s="19"/>
      <c r="BC42" s="19"/>
      <c r="BD42" s="19"/>
      <c r="BE42" s="19"/>
      <c r="BF42" s="19"/>
      <c r="BG42" s="19"/>
      <c r="BH42" s="19"/>
      <c r="BI42" s="19"/>
      <c r="BJ42" s="19"/>
    </row>
    <row r="43" spans="1:62" s="201" customFormat="1" ht="50.1" customHeight="1" x14ac:dyDescent="0.25">
      <c r="A43" s="43">
        <f>'POA DIGECOG Consolidado'!A24</f>
        <v>0</v>
      </c>
      <c r="B43" s="43"/>
      <c r="C43" s="44"/>
      <c r="D43" s="44"/>
      <c r="E43" s="45"/>
      <c r="F43" s="46"/>
      <c r="G43" s="46"/>
      <c r="H43" s="46"/>
      <c r="I43" s="46"/>
      <c r="J43" s="46"/>
      <c r="K43" s="46"/>
      <c r="L43" s="46"/>
      <c r="M43" s="46"/>
      <c r="N43" s="46"/>
      <c r="O43" s="46"/>
      <c r="P43" s="46"/>
      <c r="Q43" s="46"/>
      <c r="R43" s="95" t="str">
        <f>IF('POA DIGECOG Consolidado'!AJ33="SI",'POA DIGECOG Consolidado'!R33,FALSE)</f>
        <v>5. Reproducir  materiales didácticos, para los técnicos de las áreas financieras.</v>
      </c>
      <c r="S43" s="17"/>
      <c r="T43" s="17"/>
      <c r="U43" s="55"/>
      <c r="V43" s="48"/>
      <c r="W43" s="48"/>
      <c r="X43" s="49"/>
      <c r="Y43" s="48"/>
      <c r="Z43" s="48"/>
      <c r="AA43" s="48"/>
      <c r="AB43" s="48"/>
      <c r="AC43" s="48"/>
      <c r="AD43" s="48"/>
      <c r="AE43" s="51"/>
      <c r="AF43" s="48"/>
      <c r="AG43" s="48"/>
      <c r="AH43" s="48"/>
      <c r="AI43" s="200"/>
      <c r="AJ43" s="215" t="e">
        <f>VLOOKUP(AI43,'Catalogo de insumos'!A20:E405,2,0)</f>
        <v>#N/A</v>
      </c>
      <c r="AK43" s="215" t="e">
        <f>VLOOKUP(AI43,'Catalogo de insumos'!A20:E405,3,0)</f>
        <v>#N/A</v>
      </c>
      <c r="AL43" s="215" t="e">
        <f>VLOOKUP(AI43,'Catalogo de insumos'!A20:E405,4,0)</f>
        <v>#N/A</v>
      </c>
      <c r="AM43" s="215" t="str">
        <f>_xlfn.IFNA(VLOOKUP(AI43,'Catalogo de insumos'!A20:E405,5,FALSE),"0")</f>
        <v>0</v>
      </c>
      <c r="AN43" s="54"/>
      <c r="AO43" s="220">
        <f t="shared" si="6"/>
        <v>0</v>
      </c>
      <c r="AP43" s="19"/>
      <c r="AQ43" s="226">
        <f t="shared" si="7"/>
        <v>0</v>
      </c>
      <c r="AR43" s="19"/>
      <c r="AS43" s="225">
        <f t="shared" si="8"/>
        <v>0</v>
      </c>
      <c r="AT43" s="19"/>
      <c r="AU43" s="224">
        <f t="shared" si="9"/>
        <v>0</v>
      </c>
      <c r="AV43" s="80">
        <f t="shared" si="10"/>
        <v>0</v>
      </c>
      <c r="AW43" s="81">
        <f t="shared" si="11"/>
        <v>0</v>
      </c>
      <c r="AX43" s="54"/>
      <c r="AY43" s="19"/>
      <c r="AZ43" s="19"/>
      <c r="BA43" s="19"/>
      <c r="BB43" s="19"/>
      <c r="BC43" s="19"/>
      <c r="BD43" s="19"/>
      <c r="BE43" s="19"/>
      <c r="BF43" s="19"/>
      <c r="BG43" s="19"/>
      <c r="BH43" s="19"/>
      <c r="BI43" s="19"/>
      <c r="BJ43" s="19"/>
    </row>
    <row r="44" spans="1:62" s="201" customFormat="1" ht="50.1" customHeight="1" x14ac:dyDescent="0.25">
      <c r="A44" s="43">
        <f>'POA DIGECOG Consolidado'!A25</f>
        <v>0</v>
      </c>
      <c r="B44" s="43"/>
      <c r="C44" s="44"/>
      <c r="D44" s="44"/>
      <c r="E44" s="45"/>
      <c r="F44" s="46"/>
      <c r="G44" s="46"/>
      <c r="H44" s="46"/>
      <c r="I44" s="46"/>
      <c r="J44" s="46"/>
      <c r="K44" s="46"/>
      <c r="L44" s="46"/>
      <c r="M44" s="46"/>
      <c r="N44" s="46"/>
      <c r="O44" s="46"/>
      <c r="P44" s="46"/>
      <c r="Q44" s="46"/>
      <c r="R44" s="95" t="b">
        <f>IF('POA DIGECOG Consolidado'!AJ34="SI",'POA DIGECOG Consolidado'!R34,FALSE)</f>
        <v>0</v>
      </c>
      <c r="S44" s="17"/>
      <c r="T44" s="17"/>
      <c r="U44" s="55"/>
      <c r="V44" s="48"/>
      <c r="W44" s="48"/>
      <c r="X44" s="48"/>
      <c r="Y44" s="49"/>
      <c r="Z44" s="48"/>
      <c r="AA44" s="49"/>
      <c r="AB44" s="48"/>
      <c r="AC44" s="48"/>
      <c r="AD44" s="48"/>
      <c r="AE44" s="51"/>
      <c r="AF44" s="48"/>
      <c r="AG44" s="48"/>
      <c r="AH44" s="48"/>
      <c r="AI44" s="200"/>
      <c r="AJ44" s="215" t="e">
        <f>VLOOKUP(AI44,'Catalogo de insumos'!A21:E406,2,0)</f>
        <v>#N/A</v>
      </c>
      <c r="AK44" s="215" t="e">
        <f>VLOOKUP(AI44,'Catalogo de insumos'!A21:E406,3,0)</f>
        <v>#N/A</v>
      </c>
      <c r="AL44" s="215" t="e">
        <f>VLOOKUP(AI44,'Catalogo de insumos'!A21:E406,4,0)</f>
        <v>#N/A</v>
      </c>
      <c r="AM44" s="215" t="str">
        <f>_xlfn.IFNA(VLOOKUP(AI44,'Catalogo de insumos'!A21:E406,5,FALSE),"0")</f>
        <v>0</v>
      </c>
      <c r="AN44" s="54"/>
      <c r="AO44" s="220">
        <f t="shared" si="6"/>
        <v>0</v>
      </c>
      <c r="AP44" s="19"/>
      <c r="AQ44" s="226">
        <f t="shared" si="7"/>
        <v>0</v>
      </c>
      <c r="AR44" s="19"/>
      <c r="AS44" s="225">
        <f t="shared" si="8"/>
        <v>0</v>
      </c>
      <c r="AT44" s="19"/>
      <c r="AU44" s="224">
        <f t="shared" si="9"/>
        <v>0</v>
      </c>
      <c r="AV44" s="80">
        <f t="shared" si="10"/>
        <v>0</v>
      </c>
      <c r="AW44" s="81">
        <f t="shared" si="11"/>
        <v>0</v>
      </c>
      <c r="AX44" s="54"/>
      <c r="AY44" s="19"/>
      <c r="AZ44" s="19"/>
      <c r="BA44" s="19"/>
      <c r="BB44" s="19"/>
      <c r="BC44" s="19"/>
      <c r="BD44" s="19"/>
      <c r="BE44" s="19"/>
      <c r="BF44" s="19"/>
      <c r="BG44" s="19"/>
      <c r="BH44" s="19"/>
      <c r="BI44" s="19"/>
      <c r="BJ44" s="19"/>
    </row>
    <row r="45" spans="1:62" s="201" customFormat="1" ht="50.1" customHeight="1" x14ac:dyDescent="0.25">
      <c r="A45" s="43">
        <f>'POA DIGECOG Consolidado'!A26</f>
        <v>0</v>
      </c>
      <c r="B45" s="43"/>
      <c r="C45" s="44"/>
      <c r="D45" s="44"/>
      <c r="E45" s="45"/>
      <c r="F45" s="46"/>
      <c r="G45" s="46"/>
      <c r="H45" s="46"/>
      <c r="I45" s="46"/>
      <c r="J45" s="46"/>
      <c r="K45" s="46"/>
      <c r="L45" s="46"/>
      <c r="M45" s="46"/>
      <c r="N45" s="46"/>
      <c r="O45" s="46"/>
      <c r="P45" s="46"/>
      <c r="Q45" s="46"/>
      <c r="R45" s="95" t="b">
        <f>IF('POA DIGECOG Consolidado'!AJ35="SI",'POA DIGECOG Consolidado'!R35,FALSE)</f>
        <v>0</v>
      </c>
      <c r="S45" s="17"/>
      <c r="T45" s="17"/>
      <c r="U45" s="55"/>
      <c r="V45" s="48"/>
      <c r="W45" s="48"/>
      <c r="X45" s="49"/>
      <c r="Y45" s="48"/>
      <c r="Z45" s="48"/>
      <c r="AA45" s="48"/>
      <c r="AB45" s="48"/>
      <c r="AC45" s="48"/>
      <c r="AD45" s="48"/>
      <c r="AE45" s="51"/>
      <c r="AF45" s="48"/>
      <c r="AG45" s="48"/>
      <c r="AH45" s="48"/>
      <c r="AI45" s="200"/>
      <c r="AJ45" s="215" t="e">
        <f>VLOOKUP(AI45,'Catalogo de insumos'!A22:E407,2,0)</f>
        <v>#N/A</v>
      </c>
      <c r="AK45" s="215" t="e">
        <f>VLOOKUP(AI45,'Catalogo de insumos'!A22:E407,3,0)</f>
        <v>#N/A</v>
      </c>
      <c r="AL45" s="215" t="e">
        <f>VLOOKUP(AI45,'Catalogo de insumos'!A22:E407,4,0)</f>
        <v>#N/A</v>
      </c>
      <c r="AM45" s="215" t="str">
        <f>_xlfn.IFNA(VLOOKUP(AI45,'Catalogo de insumos'!A22:E407,5,FALSE),"0")</f>
        <v>0</v>
      </c>
      <c r="AN45" s="54"/>
      <c r="AO45" s="220">
        <f t="shared" si="6"/>
        <v>0</v>
      </c>
      <c r="AP45" s="19"/>
      <c r="AQ45" s="226">
        <f t="shared" si="7"/>
        <v>0</v>
      </c>
      <c r="AR45" s="19"/>
      <c r="AS45" s="225">
        <f t="shared" si="8"/>
        <v>0</v>
      </c>
      <c r="AT45" s="19"/>
      <c r="AU45" s="224">
        <f t="shared" si="9"/>
        <v>0</v>
      </c>
      <c r="AV45" s="80">
        <f t="shared" si="10"/>
        <v>0</v>
      </c>
      <c r="AW45" s="81">
        <f t="shared" si="11"/>
        <v>0</v>
      </c>
      <c r="AX45" s="54"/>
      <c r="AY45" s="19"/>
      <c r="AZ45" s="19"/>
      <c r="BA45" s="19"/>
      <c r="BB45" s="19"/>
      <c r="BC45" s="19"/>
      <c r="BD45" s="19"/>
      <c r="BE45" s="19"/>
      <c r="BF45" s="19"/>
      <c r="BG45" s="19"/>
      <c r="BH45" s="19"/>
      <c r="BI45" s="19"/>
      <c r="BJ45" s="19"/>
    </row>
    <row r="46" spans="1:62" s="201" customFormat="1" ht="50.1" customHeight="1" x14ac:dyDescent="0.25">
      <c r="A46" s="43">
        <f>'POA DIGECOG Consolidado'!A27</f>
        <v>0</v>
      </c>
      <c r="B46" s="43"/>
      <c r="C46" s="44"/>
      <c r="D46" s="44"/>
      <c r="E46" s="45"/>
      <c r="F46" s="46"/>
      <c r="G46" s="46"/>
      <c r="H46" s="46"/>
      <c r="I46" s="46"/>
      <c r="J46" s="46"/>
      <c r="K46" s="46"/>
      <c r="L46" s="46"/>
      <c r="M46" s="46"/>
      <c r="N46" s="46"/>
      <c r="O46" s="46"/>
      <c r="P46" s="46"/>
      <c r="Q46" s="46"/>
      <c r="R46" s="95" t="b">
        <f>IF('POA DIGECOG Consolidado'!AJ36="SI",'POA DIGECOG Consolidado'!R36,FALSE)</f>
        <v>0</v>
      </c>
      <c r="S46" s="17"/>
      <c r="T46" s="17"/>
      <c r="U46" s="55"/>
      <c r="V46" s="48"/>
      <c r="W46" s="48"/>
      <c r="X46" s="48"/>
      <c r="Y46" s="48"/>
      <c r="Z46" s="48"/>
      <c r="AA46" s="48"/>
      <c r="AB46" s="49"/>
      <c r="AC46" s="48"/>
      <c r="AD46" s="49"/>
      <c r="AE46" s="51"/>
      <c r="AF46" s="48"/>
      <c r="AG46" s="48"/>
      <c r="AH46" s="48"/>
      <c r="AI46" s="200"/>
      <c r="AJ46" s="215" t="e">
        <f>VLOOKUP(AI46,'Catalogo de insumos'!A23:E408,2,0)</f>
        <v>#N/A</v>
      </c>
      <c r="AK46" s="215" t="e">
        <f>VLOOKUP(AI46,'Catalogo de insumos'!A23:E408,3,0)</f>
        <v>#N/A</v>
      </c>
      <c r="AL46" s="215" t="e">
        <f>VLOOKUP(AI46,'Catalogo de insumos'!A23:E408,4,0)</f>
        <v>#N/A</v>
      </c>
      <c r="AM46" s="215" t="str">
        <f>_xlfn.IFNA(VLOOKUP(AI46,'Catalogo de insumos'!A23:E408,5,FALSE),"0")</f>
        <v>0</v>
      </c>
      <c r="AN46" s="54"/>
      <c r="AO46" s="220">
        <f t="shared" si="6"/>
        <v>0</v>
      </c>
      <c r="AP46" s="19"/>
      <c r="AQ46" s="226">
        <f t="shared" si="7"/>
        <v>0</v>
      </c>
      <c r="AR46" s="19"/>
      <c r="AS46" s="225">
        <f t="shared" si="8"/>
        <v>0</v>
      </c>
      <c r="AT46" s="19"/>
      <c r="AU46" s="224">
        <f t="shared" si="9"/>
        <v>0</v>
      </c>
      <c r="AV46" s="80">
        <f t="shared" si="10"/>
        <v>0</v>
      </c>
      <c r="AW46" s="81">
        <f t="shared" si="11"/>
        <v>0</v>
      </c>
      <c r="AX46" s="54"/>
      <c r="AY46" s="19"/>
      <c r="AZ46" s="19"/>
      <c r="BA46" s="19"/>
      <c r="BB46" s="19"/>
      <c r="BC46" s="19"/>
      <c r="BD46" s="19"/>
      <c r="BE46" s="19"/>
      <c r="BF46" s="19"/>
      <c r="BG46" s="19"/>
      <c r="BH46" s="19"/>
      <c r="BI46" s="19"/>
      <c r="BJ46" s="19"/>
    </row>
    <row r="47" spans="1:62" s="201" customFormat="1" ht="50.1" customHeight="1" x14ac:dyDescent="0.25">
      <c r="A47" s="43" t="str">
        <f>'POA DIGECOG Consolidado'!A29</f>
        <v xml:space="preserve">1.1.2.1  Capacitados en normativas contables los técnicos de las áreas financieras del Sector Público No Financiero. </v>
      </c>
      <c r="B47" s="43"/>
      <c r="C47" s="44"/>
      <c r="D47" s="44"/>
      <c r="E47" s="45"/>
      <c r="F47" s="46"/>
      <c r="G47" s="46"/>
      <c r="H47" s="46"/>
      <c r="I47" s="46"/>
      <c r="J47" s="46"/>
      <c r="K47" s="46"/>
      <c r="L47" s="46"/>
      <c r="M47" s="46"/>
      <c r="N47" s="46"/>
      <c r="O47" s="46"/>
      <c r="P47" s="46"/>
      <c r="Q47" s="46"/>
      <c r="R47" s="95" t="b">
        <f>IF('POA DIGECOG Consolidado'!AJ37="SI",'POA DIGECOG Consolidado'!R37,FALSE)</f>
        <v>0</v>
      </c>
      <c r="S47" s="17"/>
      <c r="T47" s="17"/>
      <c r="U47" s="55"/>
      <c r="V47" s="48"/>
      <c r="W47" s="48"/>
      <c r="X47" s="48"/>
      <c r="Y47" s="48"/>
      <c r="Z47" s="49"/>
      <c r="AA47" s="49"/>
      <c r="AB47" s="48"/>
      <c r="AC47" s="48"/>
      <c r="AD47" s="48"/>
      <c r="AE47" s="56"/>
      <c r="AF47" s="48"/>
      <c r="AG47" s="48"/>
      <c r="AH47" s="48"/>
      <c r="AI47" s="200"/>
      <c r="AJ47" s="215" t="e">
        <f>VLOOKUP(AI47,'Catalogo de insumos'!A24:E409,2,0)</f>
        <v>#N/A</v>
      </c>
      <c r="AK47" s="215" t="e">
        <f>VLOOKUP(AI47,'Catalogo de insumos'!A24:E409,3,0)</f>
        <v>#N/A</v>
      </c>
      <c r="AL47" s="215" t="e">
        <f>VLOOKUP(AI47,'Catalogo de insumos'!A24:E409,4,0)</f>
        <v>#N/A</v>
      </c>
      <c r="AM47" s="215" t="str">
        <f>_xlfn.IFNA(VLOOKUP(AI47,'Catalogo de insumos'!A24:E409,5,FALSE),"0")</f>
        <v>0</v>
      </c>
      <c r="AN47" s="54"/>
      <c r="AO47" s="220">
        <f t="shared" si="6"/>
        <v>0</v>
      </c>
      <c r="AP47" s="19"/>
      <c r="AQ47" s="226">
        <f t="shared" si="7"/>
        <v>0</v>
      </c>
      <c r="AR47" s="19"/>
      <c r="AS47" s="225">
        <f t="shared" si="8"/>
        <v>0</v>
      </c>
      <c r="AT47" s="19"/>
      <c r="AU47" s="224">
        <f t="shared" si="9"/>
        <v>0</v>
      </c>
      <c r="AV47" s="80">
        <f t="shared" si="10"/>
        <v>0</v>
      </c>
      <c r="AW47" s="81">
        <f t="shared" si="11"/>
        <v>0</v>
      </c>
      <c r="AX47" s="54"/>
      <c r="AY47" s="19"/>
      <c r="AZ47" s="19"/>
      <c r="BA47" s="19"/>
      <c r="BB47" s="19"/>
      <c r="BC47" s="19"/>
      <c r="BD47" s="19"/>
      <c r="BE47" s="19"/>
      <c r="BF47" s="19"/>
      <c r="BG47" s="19"/>
      <c r="BH47" s="19"/>
      <c r="BI47" s="19"/>
      <c r="BJ47" s="19"/>
    </row>
    <row r="48" spans="1:62" s="201" customFormat="1" ht="50.1" customHeight="1" x14ac:dyDescent="0.25">
      <c r="A48" s="43">
        <f>'POA DIGECOG Consolidado'!A30</f>
        <v>0</v>
      </c>
      <c r="B48" s="43"/>
      <c r="C48" s="44"/>
      <c r="D48" s="44"/>
      <c r="E48" s="45"/>
      <c r="F48" s="46"/>
      <c r="G48" s="46"/>
      <c r="H48" s="46"/>
      <c r="I48" s="46"/>
      <c r="J48" s="46"/>
      <c r="K48" s="46"/>
      <c r="L48" s="46"/>
      <c r="M48" s="46"/>
      <c r="N48" s="46"/>
      <c r="O48" s="46"/>
      <c r="P48" s="46"/>
      <c r="Q48" s="46"/>
      <c r="R48" s="95" t="b">
        <f>IF('POA DIGECOG Consolidado'!AJ38="SI",'POA DIGECOG Consolidado'!R38,FALSE)</f>
        <v>0</v>
      </c>
      <c r="S48" s="17"/>
      <c r="T48" s="17"/>
      <c r="U48" s="55"/>
      <c r="V48" s="48"/>
      <c r="W48" s="48"/>
      <c r="X48" s="48"/>
      <c r="Y48" s="48"/>
      <c r="Z48" s="48"/>
      <c r="AA48" s="49"/>
      <c r="AB48" s="48"/>
      <c r="AC48" s="48"/>
      <c r="AD48" s="48"/>
      <c r="AE48" s="51"/>
      <c r="AF48" s="48"/>
      <c r="AG48" s="48"/>
      <c r="AH48" s="48"/>
      <c r="AI48" s="200"/>
      <c r="AJ48" s="215" t="e">
        <f>VLOOKUP(AI48,'Catalogo de insumos'!A25:E410,2,0)</f>
        <v>#N/A</v>
      </c>
      <c r="AK48" s="215" t="e">
        <f>VLOOKUP(AI48,'Catalogo de insumos'!A25:E410,3,0)</f>
        <v>#N/A</v>
      </c>
      <c r="AL48" s="215" t="e">
        <f>VLOOKUP(AI48,'Catalogo de insumos'!A25:E410,4,0)</f>
        <v>#N/A</v>
      </c>
      <c r="AM48" s="215" t="str">
        <f>_xlfn.IFNA(VLOOKUP(AI48,'Catalogo de insumos'!A25:E410,5,FALSE),"0")</f>
        <v>0</v>
      </c>
      <c r="AN48" s="54"/>
      <c r="AO48" s="220">
        <f t="shared" si="6"/>
        <v>0</v>
      </c>
      <c r="AP48" s="19"/>
      <c r="AQ48" s="226">
        <f t="shared" si="7"/>
        <v>0</v>
      </c>
      <c r="AR48" s="19"/>
      <c r="AS48" s="225">
        <f t="shared" si="8"/>
        <v>0</v>
      </c>
      <c r="AT48" s="19"/>
      <c r="AU48" s="224">
        <f t="shared" si="9"/>
        <v>0</v>
      </c>
      <c r="AV48" s="80">
        <f t="shared" si="10"/>
        <v>0</v>
      </c>
      <c r="AW48" s="81">
        <f t="shared" si="11"/>
        <v>0</v>
      </c>
      <c r="AX48" s="54"/>
      <c r="AY48" s="19"/>
      <c r="AZ48" s="19"/>
      <c r="BA48" s="19"/>
      <c r="BB48" s="19"/>
      <c r="BC48" s="19"/>
      <c r="BD48" s="19"/>
      <c r="BE48" s="19"/>
      <c r="BF48" s="19"/>
      <c r="BG48" s="19"/>
      <c r="BH48" s="19"/>
      <c r="BI48" s="19"/>
      <c r="BJ48" s="19"/>
    </row>
    <row r="49" spans="1:62" s="201" customFormat="1" ht="50.1" customHeight="1" x14ac:dyDescent="0.25">
      <c r="A49" s="43">
        <f>'POA DIGECOG Consolidado'!A31</f>
        <v>0</v>
      </c>
      <c r="B49" s="43"/>
      <c r="C49" s="44"/>
      <c r="D49" s="44"/>
      <c r="E49" s="53"/>
      <c r="F49" s="44"/>
      <c r="G49" s="44"/>
      <c r="H49" s="46"/>
      <c r="I49" s="44"/>
      <c r="J49" s="44"/>
      <c r="K49" s="46"/>
      <c r="L49" s="44"/>
      <c r="M49" s="44"/>
      <c r="N49" s="46"/>
      <c r="O49" s="44"/>
      <c r="P49" s="46"/>
      <c r="Q49" s="44"/>
      <c r="R49" s="95" t="str">
        <f>IF('POA DIGECOG Consolidado'!AJ39="SI",'POA DIGECOG Consolidado'!R39,FALSE)</f>
        <v>3. Reproducir  materiales didácticos, para los colaboradores de las áreas sustantivas.</v>
      </c>
      <c r="S49" s="17"/>
      <c r="T49" s="17"/>
      <c r="U49" s="47"/>
      <c r="V49" s="48"/>
      <c r="W49" s="48"/>
      <c r="X49" s="48"/>
      <c r="Y49" s="48"/>
      <c r="Z49" s="48"/>
      <c r="AA49" s="48"/>
      <c r="AB49" s="48"/>
      <c r="AC49" s="48"/>
      <c r="AD49" s="48"/>
      <c r="AE49" s="51"/>
      <c r="AF49" s="49"/>
      <c r="AG49" s="49"/>
      <c r="AH49" s="49"/>
      <c r="AI49" s="200"/>
      <c r="AJ49" s="215" t="e">
        <f>VLOOKUP(AI49,'Catalogo de insumos'!A26:E411,2,0)</f>
        <v>#N/A</v>
      </c>
      <c r="AK49" s="215" t="e">
        <f>VLOOKUP(AI49,'Catalogo de insumos'!A26:E411,3,0)</f>
        <v>#N/A</v>
      </c>
      <c r="AL49" s="215" t="e">
        <f>VLOOKUP(AI49,'Catalogo de insumos'!A26:E411,4,0)</f>
        <v>#N/A</v>
      </c>
      <c r="AM49" s="215" t="str">
        <f>_xlfn.IFNA(VLOOKUP(AI49,'Catalogo de insumos'!A26:E411,5,FALSE),"0")</f>
        <v>0</v>
      </c>
      <c r="AN49" s="54"/>
      <c r="AO49" s="220">
        <f t="shared" si="6"/>
        <v>0</v>
      </c>
      <c r="AP49" s="19"/>
      <c r="AQ49" s="226">
        <f t="shared" si="7"/>
        <v>0</v>
      </c>
      <c r="AR49" s="19"/>
      <c r="AS49" s="225">
        <f t="shared" si="8"/>
        <v>0</v>
      </c>
      <c r="AT49" s="19"/>
      <c r="AU49" s="224">
        <f t="shared" si="9"/>
        <v>0</v>
      </c>
      <c r="AV49" s="80">
        <f t="shared" si="10"/>
        <v>0</v>
      </c>
      <c r="AW49" s="81">
        <f t="shared" si="11"/>
        <v>0</v>
      </c>
      <c r="AX49" s="54"/>
      <c r="AY49" s="19"/>
      <c r="AZ49" s="19"/>
      <c r="BA49" s="19"/>
      <c r="BB49" s="19"/>
      <c r="BC49" s="19"/>
      <c r="BD49" s="19"/>
      <c r="BE49" s="19"/>
      <c r="BF49" s="19"/>
      <c r="BG49" s="19"/>
      <c r="BH49" s="19"/>
      <c r="BI49" s="19"/>
      <c r="BJ49" s="19"/>
    </row>
    <row r="50" spans="1:62" s="201" customFormat="1" ht="50.1" customHeight="1" x14ac:dyDescent="0.25">
      <c r="A50" s="43">
        <f>'POA DIGECOG Consolidado'!A32</f>
        <v>0</v>
      </c>
      <c r="B50" s="43"/>
      <c r="C50" s="44"/>
      <c r="D50" s="44"/>
      <c r="E50" s="53"/>
      <c r="F50" s="44"/>
      <c r="G50" s="44"/>
      <c r="H50" s="46"/>
      <c r="I50" s="44"/>
      <c r="J50" s="44"/>
      <c r="K50" s="46"/>
      <c r="L50" s="44"/>
      <c r="M50" s="44"/>
      <c r="N50" s="46"/>
      <c r="O50" s="44"/>
      <c r="P50" s="46"/>
      <c r="Q50" s="44"/>
      <c r="R50" s="95" t="b">
        <f>IF('POA DIGECOG Consolidado'!AJ40="SI",'POA DIGECOG Consolidado'!R40,FALSE)</f>
        <v>0</v>
      </c>
      <c r="S50" s="17"/>
      <c r="T50" s="17"/>
      <c r="U50" s="55"/>
      <c r="V50" s="48"/>
      <c r="W50" s="48"/>
      <c r="X50" s="48"/>
      <c r="Y50" s="48"/>
      <c r="Z50" s="48"/>
      <c r="AA50" s="48"/>
      <c r="AB50" s="48"/>
      <c r="AC50" s="49"/>
      <c r="AD50" s="49"/>
      <c r="AE50" s="51"/>
      <c r="AF50" s="48"/>
      <c r="AG50" s="48"/>
      <c r="AH50" s="48"/>
      <c r="AI50" s="200"/>
      <c r="AJ50" s="215" t="e">
        <f>VLOOKUP(AI50,'Catalogo de insumos'!A27:E412,2,0)</f>
        <v>#N/A</v>
      </c>
      <c r="AK50" s="215" t="e">
        <f>VLOOKUP(AI50,'Catalogo de insumos'!A27:E412,3,0)</f>
        <v>#N/A</v>
      </c>
      <c r="AL50" s="215" t="e">
        <f>VLOOKUP(AI50,'Catalogo de insumos'!A27:E412,4,0)</f>
        <v>#N/A</v>
      </c>
      <c r="AM50" s="215" t="str">
        <f>_xlfn.IFNA(VLOOKUP(AI50,'Catalogo de insumos'!A27:E412,5,FALSE),"0")</f>
        <v>0</v>
      </c>
      <c r="AN50" s="54"/>
      <c r="AO50" s="220">
        <f t="shared" si="6"/>
        <v>0</v>
      </c>
      <c r="AP50" s="19"/>
      <c r="AQ50" s="226">
        <f t="shared" si="7"/>
        <v>0</v>
      </c>
      <c r="AR50" s="19"/>
      <c r="AS50" s="225">
        <f t="shared" si="8"/>
        <v>0</v>
      </c>
      <c r="AT50" s="19"/>
      <c r="AU50" s="224">
        <f t="shared" si="9"/>
        <v>0</v>
      </c>
      <c r="AV50" s="80">
        <f t="shared" si="10"/>
        <v>0</v>
      </c>
      <c r="AW50" s="81">
        <f t="shared" si="11"/>
        <v>0</v>
      </c>
      <c r="AX50" s="54"/>
      <c r="AY50" s="19"/>
      <c r="AZ50" s="19"/>
      <c r="BA50" s="19"/>
      <c r="BB50" s="19"/>
      <c r="BC50" s="19"/>
      <c r="BD50" s="19"/>
      <c r="BE50" s="19"/>
      <c r="BF50" s="19"/>
      <c r="BG50" s="19"/>
      <c r="BH50" s="19"/>
      <c r="BI50" s="19"/>
      <c r="BJ50" s="19"/>
    </row>
    <row r="51" spans="1:62" s="201" customFormat="1" ht="50.1" customHeight="1" x14ac:dyDescent="0.25">
      <c r="A51" s="43">
        <f>'POA DIGECOG Consolidado'!A33</f>
        <v>0</v>
      </c>
      <c r="B51" s="43"/>
      <c r="C51" s="44"/>
      <c r="D51" s="44"/>
      <c r="E51" s="53"/>
      <c r="F51" s="44"/>
      <c r="G51" s="44"/>
      <c r="H51" s="46"/>
      <c r="I51" s="44"/>
      <c r="J51" s="44"/>
      <c r="K51" s="46"/>
      <c r="L51" s="44"/>
      <c r="M51" s="44"/>
      <c r="N51" s="46"/>
      <c r="O51" s="44"/>
      <c r="P51" s="46"/>
      <c r="Q51" s="44"/>
      <c r="R51" s="95" t="str">
        <f>IF('POA DIGECOG Consolidado'!AJ41="SI",'POA DIGECOG Consolidado'!R41,FALSE)</f>
        <v>5. Renovar certificaciones a Colaboradores que terminaron la curricula formativa en el 2023, y emitir nuevas certificaciones a egresados 2024 de las áreas sustantivas.</v>
      </c>
      <c r="S51" s="17"/>
      <c r="T51" s="17"/>
      <c r="U51" s="55"/>
      <c r="V51" s="48"/>
      <c r="W51" s="48"/>
      <c r="X51" s="49"/>
      <c r="Y51" s="48"/>
      <c r="Z51" s="49"/>
      <c r="AA51" s="48"/>
      <c r="AB51" s="48"/>
      <c r="AC51" s="48"/>
      <c r="AD51" s="48"/>
      <c r="AE51" s="51"/>
      <c r="AF51" s="48"/>
      <c r="AG51" s="48"/>
      <c r="AH51" s="48"/>
      <c r="AI51" s="200"/>
      <c r="AJ51" s="215" t="e">
        <f>VLOOKUP(AI51,'Catalogo de insumos'!A28:E413,2,0)</f>
        <v>#N/A</v>
      </c>
      <c r="AK51" s="215" t="e">
        <f>VLOOKUP(AI51,'Catalogo de insumos'!A28:E413,3,0)</f>
        <v>#N/A</v>
      </c>
      <c r="AL51" s="215" t="e">
        <f>VLOOKUP(AI51,'Catalogo de insumos'!A28:E413,4,0)</f>
        <v>#N/A</v>
      </c>
      <c r="AM51" s="215" t="str">
        <f>_xlfn.IFNA(VLOOKUP(AI51,'Catalogo de insumos'!A28:E413,5,FALSE),"0")</f>
        <v>0</v>
      </c>
      <c r="AN51" s="54"/>
      <c r="AO51" s="220">
        <f t="shared" si="6"/>
        <v>0</v>
      </c>
      <c r="AP51" s="19"/>
      <c r="AQ51" s="226">
        <f t="shared" si="7"/>
        <v>0</v>
      </c>
      <c r="AR51" s="19"/>
      <c r="AS51" s="225">
        <f t="shared" si="8"/>
        <v>0</v>
      </c>
      <c r="AT51" s="19"/>
      <c r="AU51" s="224">
        <f t="shared" si="9"/>
        <v>0</v>
      </c>
      <c r="AV51" s="80">
        <f t="shared" si="10"/>
        <v>0</v>
      </c>
      <c r="AW51" s="81">
        <f t="shared" si="11"/>
        <v>0</v>
      </c>
      <c r="AX51" s="54"/>
      <c r="AY51" s="19"/>
      <c r="AZ51" s="19"/>
      <c r="BA51" s="19"/>
      <c r="BB51" s="19"/>
      <c r="BC51" s="19"/>
      <c r="BD51" s="19"/>
      <c r="BE51" s="19"/>
      <c r="BF51" s="19"/>
      <c r="BG51" s="19"/>
      <c r="BH51" s="19"/>
      <c r="BI51" s="19"/>
      <c r="BJ51" s="19"/>
    </row>
    <row r="52" spans="1:62" s="201" customFormat="1" ht="50.1" customHeight="1" x14ac:dyDescent="0.25">
      <c r="A52" s="43">
        <f>'POA DIGECOG Consolidado'!A34</f>
        <v>0</v>
      </c>
      <c r="B52" s="43"/>
      <c r="C52" s="44"/>
      <c r="D52" s="44"/>
      <c r="E52" s="53"/>
      <c r="F52" s="44"/>
      <c r="G52" s="44"/>
      <c r="H52" s="46"/>
      <c r="I52" s="44"/>
      <c r="J52" s="44"/>
      <c r="K52" s="46"/>
      <c r="L52" s="44"/>
      <c r="M52" s="44"/>
      <c r="N52" s="46"/>
      <c r="O52" s="44"/>
      <c r="P52" s="46"/>
      <c r="Q52" s="44"/>
      <c r="R52" s="95" t="b">
        <f>IF('POA DIGECOG Consolidado'!AJ42="SI",'POA DIGECOG Consolidado'!R42,FALSE)</f>
        <v>0</v>
      </c>
      <c r="S52" s="17"/>
      <c r="T52" s="17"/>
      <c r="U52" s="55"/>
      <c r="V52" s="48"/>
      <c r="W52" s="48"/>
      <c r="X52" s="49"/>
      <c r="Y52" s="48"/>
      <c r="Z52" s="49"/>
      <c r="AA52" s="49"/>
      <c r="AB52" s="61"/>
      <c r="AC52" s="48"/>
      <c r="AD52" s="48"/>
      <c r="AE52" s="51"/>
      <c r="AF52" s="48"/>
      <c r="AG52" s="48"/>
      <c r="AH52" s="48"/>
      <c r="AI52" s="200"/>
      <c r="AJ52" s="215" t="e">
        <f>VLOOKUP(AI52,'Catalogo de insumos'!A29:E414,2,0)</f>
        <v>#N/A</v>
      </c>
      <c r="AK52" s="215" t="e">
        <f>VLOOKUP(AI52,'Catalogo de insumos'!A29:E414,3,0)</f>
        <v>#N/A</v>
      </c>
      <c r="AL52" s="215" t="e">
        <f>VLOOKUP(AI52,'Catalogo de insumos'!A29:E414,4,0)</f>
        <v>#N/A</v>
      </c>
      <c r="AM52" s="215" t="str">
        <f>_xlfn.IFNA(VLOOKUP(AI52,'Catalogo de insumos'!A29:E414,5,FALSE),"0")</f>
        <v>0</v>
      </c>
      <c r="AN52" s="54"/>
      <c r="AO52" s="220">
        <f t="shared" si="6"/>
        <v>0</v>
      </c>
      <c r="AP52" s="19"/>
      <c r="AQ52" s="226">
        <f t="shared" si="7"/>
        <v>0</v>
      </c>
      <c r="AR52" s="19"/>
      <c r="AS52" s="225">
        <f t="shared" si="8"/>
        <v>0</v>
      </c>
      <c r="AT52" s="19"/>
      <c r="AU52" s="224">
        <f t="shared" si="9"/>
        <v>0</v>
      </c>
      <c r="AV52" s="80">
        <f t="shared" si="10"/>
        <v>0</v>
      </c>
      <c r="AW52" s="81">
        <f t="shared" si="11"/>
        <v>0</v>
      </c>
      <c r="AX52" s="54"/>
      <c r="AY52" s="19"/>
      <c r="AZ52" s="19"/>
      <c r="BA52" s="19"/>
      <c r="BB52" s="19"/>
      <c r="BC52" s="19"/>
      <c r="BD52" s="19"/>
      <c r="BE52" s="19"/>
      <c r="BF52" s="19"/>
      <c r="BG52" s="19"/>
      <c r="BH52" s="19"/>
      <c r="BI52" s="19"/>
      <c r="BJ52" s="19"/>
    </row>
    <row r="53" spans="1:62" ht="50.1" customHeight="1" x14ac:dyDescent="0.25">
      <c r="A53" s="43">
        <f>'POA DIGECOG Consolidado'!A35</f>
        <v>0</v>
      </c>
      <c r="B53" s="62"/>
      <c r="C53" s="62"/>
      <c r="D53" s="28"/>
      <c r="E53" s="63"/>
      <c r="F53" s="28"/>
      <c r="G53" s="28"/>
      <c r="H53" s="54"/>
      <c r="I53" s="54"/>
      <c r="J53" s="54"/>
      <c r="K53" s="54"/>
      <c r="L53" s="54"/>
      <c r="M53" s="54"/>
      <c r="N53" s="54"/>
      <c r="O53" s="54"/>
      <c r="P53" s="54"/>
      <c r="Q53" s="28"/>
      <c r="R53" s="95" t="str">
        <f>IF('POA DIGECOG Consolidado'!AJ43="SI",'POA DIGECOG Consolidado'!R43,FALSE)</f>
        <v>1. Coordinar y dar las orientaciones sobre el sistema de contabilidad gubernamental a estudiantes de contabilidad o afines.</v>
      </c>
      <c r="S53" s="64"/>
      <c r="T53" s="62"/>
      <c r="U53" s="65"/>
      <c r="V53" s="66"/>
      <c r="W53" s="66"/>
      <c r="X53" s="66"/>
      <c r="Y53" s="66"/>
      <c r="Z53" s="66"/>
      <c r="AA53" s="66"/>
      <c r="AB53" s="66"/>
      <c r="AC53" s="66"/>
      <c r="AD53" s="66"/>
      <c r="AE53" s="51"/>
      <c r="AF53" s="66"/>
      <c r="AG53" s="66"/>
      <c r="AH53" s="66"/>
      <c r="AI53" s="200"/>
      <c r="AJ53" s="215" t="e">
        <f>VLOOKUP(AI53,'Catalogo de insumos'!A30:E415,2,0)</f>
        <v>#N/A</v>
      </c>
      <c r="AK53" s="215" t="e">
        <f>VLOOKUP(AI53,'Catalogo de insumos'!A30:E415,3,0)</f>
        <v>#N/A</v>
      </c>
      <c r="AL53" s="215" t="e">
        <f>VLOOKUP(AI53,'Catalogo de insumos'!A30:E415,4,0)</f>
        <v>#N/A</v>
      </c>
      <c r="AM53" s="215" t="str">
        <f>_xlfn.IFNA(VLOOKUP(AI53,'Catalogo de insumos'!A30:E415,5,FALSE),"0")</f>
        <v>0</v>
      </c>
      <c r="AN53" s="28"/>
      <c r="AO53" s="220">
        <f t="shared" si="6"/>
        <v>0</v>
      </c>
      <c r="AP53" s="67"/>
      <c r="AQ53" s="226">
        <f t="shared" si="7"/>
        <v>0</v>
      </c>
      <c r="AR53" s="67"/>
      <c r="AS53" s="225">
        <f t="shared" si="8"/>
        <v>0</v>
      </c>
      <c r="AT53" s="67"/>
      <c r="AU53" s="224">
        <f t="shared" si="9"/>
        <v>0</v>
      </c>
      <c r="AV53" s="80">
        <f t="shared" si="10"/>
        <v>0</v>
      </c>
      <c r="AW53" s="81">
        <f t="shared" si="11"/>
        <v>0</v>
      </c>
      <c r="AX53" s="28"/>
      <c r="AY53" s="67"/>
      <c r="AZ53" s="67"/>
      <c r="BA53" s="67"/>
      <c r="BB53" s="67"/>
      <c r="BC53" s="67"/>
      <c r="BD53" s="67"/>
      <c r="BE53" s="67"/>
      <c r="BF53" s="67"/>
      <c r="BG53" s="67"/>
      <c r="BH53" s="67"/>
      <c r="BI53" s="67"/>
      <c r="BJ53" s="67"/>
    </row>
    <row r="54" spans="1:62" s="203" customFormat="1" ht="50.1" customHeight="1" x14ac:dyDescent="0.3">
      <c r="A54" s="43">
        <f>'POA DIGECOG Consolidado'!A36</f>
        <v>0</v>
      </c>
      <c r="B54" s="68"/>
      <c r="C54" s="68"/>
      <c r="D54" s="69"/>
      <c r="E54" s="70"/>
      <c r="F54" s="69"/>
      <c r="G54" s="69"/>
      <c r="H54" s="71"/>
      <c r="I54" s="71"/>
      <c r="J54" s="71"/>
      <c r="K54" s="71"/>
      <c r="L54" s="71"/>
      <c r="M54" s="71"/>
      <c r="N54" s="71"/>
      <c r="O54" s="71"/>
      <c r="P54" s="71"/>
      <c r="Q54" s="69"/>
      <c r="R54" s="95" t="e">
        <f>IF('POA DIGECOG Consolidado'!#REF!="SI",'POA DIGECOG Consolidado'!#REF!,FALSE)</f>
        <v>#REF!</v>
      </c>
      <c r="S54" s="72"/>
      <c r="T54" s="68"/>
      <c r="U54" s="73"/>
      <c r="V54" s="66"/>
      <c r="W54" s="66"/>
      <c r="X54" s="66"/>
      <c r="Y54" s="66"/>
      <c r="Z54" s="66"/>
      <c r="AA54" s="66"/>
      <c r="AB54" s="66"/>
      <c r="AC54" s="66"/>
      <c r="AD54" s="66"/>
      <c r="AE54" s="51"/>
      <c r="AF54" s="66"/>
      <c r="AG54" s="66"/>
      <c r="AH54" s="66"/>
      <c r="AI54" s="200"/>
      <c r="AJ54" s="215" t="e">
        <f>VLOOKUP(AI54,'Catalogo de insumos'!A31:E416,2,0)</f>
        <v>#N/A</v>
      </c>
      <c r="AK54" s="215" t="e">
        <f>VLOOKUP(AI54,'Catalogo de insumos'!A31:E416,3,0)</f>
        <v>#N/A</v>
      </c>
      <c r="AL54" s="215" t="e">
        <f>VLOOKUP(AI54,'Catalogo de insumos'!A31:E416,4,0)</f>
        <v>#N/A</v>
      </c>
      <c r="AM54" s="215" t="str">
        <f>_xlfn.IFNA(VLOOKUP(AI54,'Catalogo de insumos'!A31:E416,5,FALSE),"0")</f>
        <v>0</v>
      </c>
      <c r="AN54" s="69"/>
      <c r="AO54" s="220">
        <f t="shared" si="6"/>
        <v>0</v>
      </c>
      <c r="AP54" s="74"/>
      <c r="AQ54" s="226">
        <f t="shared" si="7"/>
        <v>0</v>
      </c>
      <c r="AR54" s="74"/>
      <c r="AS54" s="225">
        <f t="shared" si="8"/>
        <v>0</v>
      </c>
      <c r="AT54" s="74"/>
      <c r="AU54" s="224">
        <f t="shared" si="9"/>
        <v>0</v>
      </c>
      <c r="AV54" s="80">
        <f t="shared" si="10"/>
        <v>0</v>
      </c>
      <c r="AW54" s="81">
        <f t="shared" si="11"/>
        <v>0</v>
      </c>
      <c r="AX54" s="69"/>
      <c r="AY54" s="74"/>
      <c r="AZ54" s="74"/>
      <c r="BA54" s="74"/>
      <c r="BB54" s="74"/>
      <c r="BC54" s="74"/>
      <c r="BD54" s="74"/>
      <c r="BE54" s="74"/>
      <c r="BF54" s="74"/>
      <c r="BG54" s="74"/>
      <c r="BH54" s="74"/>
      <c r="BI54" s="74"/>
      <c r="BJ54" s="74"/>
    </row>
    <row r="55" spans="1:62" ht="50.1" customHeight="1" x14ac:dyDescent="0.25">
      <c r="A55" s="43">
        <f>'POA DIGECOG Consolidado'!A37</f>
        <v>0</v>
      </c>
      <c r="B55" s="62"/>
      <c r="C55" s="62"/>
      <c r="D55" s="28"/>
      <c r="E55" s="63"/>
      <c r="F55" s="28"/>
      <c r="G55" s="28"/>
      <c r="H55" s="54"/>
      <c r="I55" s="54"/>
      <c r="J55" s="54"/>
      <c r="K55" s="54"/>
      <c r="L55" s="54"/>
      <c r="M55" s="54"/>
      <c r="N55" s="54"/>
      <c r="O55" s="54"/>
      <c r="P55" s="54"/>
      <c r="Q55" s="28"/>
      <c r="R55" s="95" t="b">
        <f>IF('POA DIGECOG Consolidado'!AJ44="SI",'POA DIGECOG Consolidado'!R44,FALSE)</f>
        <v>0</v>
      </c>
      <c r="S55" s="64"/>
      <c r="T55" s="62"/>
      <c r="U55" s="65"/>
      <c r="V55" s="66"/>
      <c r="W55" s="66"/>
      <c r="X55" s="66"/>
      <c r="Y55" s="66"/>
      <c r="Z55" s="66"/>
      <c r="AA55" s="66"/>
      <c r="AB55" s="66"/>
      <c r="AC55" s="66"/>
      <c r="AD55" s="66"/>
      <c r="AE55" s="51"/>
      <c r="AF55" s="66"/>
      <c r="AG55" s="66"/>
      <c r="AH55" s="66"/>
      <c r="AI55" s="200"/>
      <c r="AJ55" s="215" t="e">
        <f>VLOOKUP(AI55,'Catalogo de insumos'!A32:E417,2,0)</f>
        <v>#N/A</v>
      </c>
      <c r="AK55" s="215" t="e">
        <f>VLOOKUP(AI55,'Catalogo de insumos'!A32:E417,3,0)</f>
        <v>#N/A</v>
      </c>
      <c r="AL55" s="215" t="e">
        <f>VLOOKUP(AI55,'Catalogo de insumos'!A32:E417,4,0)</f>
        <v>#N/A</v>
      </c>
      <c r="AM55" s="215" t="str">
        <f>_xlfn.IFNA(VLOOKUP(AI55,'Catalogo de insumos'!A32:E417,5,FALSE),"0")</f>
        <v>0</v>
      </c>
      <c r="AN55" s="28"/>
      <c r="AO55" s="220">
        <f t="shared" si="6"/>
        <v>0</v>
      </c>
      <c r="AP55" s="67"/>
      <c r="AQ55" s="226">
        <f t="shared" si="7"/>
        <v>0</v>
      </c>
      <c r="AR55" s="67"/>
      <c r="AS55" s="225">
        <f t="shared" si="8"/>
        <v>0</v>
      </c>
      <c r="AT55" s="67"/>
      <c r="AU55" s="224">
        <f t="shared" si="9"/>
        <v>0</v>
      </c>
      <c r="AV55" s="80">
        <f t="shared" si="10"/>
        <v>0</v>
      </c>
      <c r="AW55" s="81">
        <f t="shared" si="11"/>
        <v>0</v>
      </c>
      <c r="AX55" s="28"/>
      <c r="AY55" s="67"/>
      <c r="AZ55" s="67"/>
      <c r="BA55" s="67"/>
      <c r="BB55" s="67"/>
      <c r="BC55" s="67"/>
      <c r="BD55" s="67"/>
      <c r="BE55" s="67"/>
      <c r="BF55" s="67"/>
      <c r="BG55" s="67"/>
      <c r="BH55" s="67"/>
      <c r="BI55" s="67"/>
      <c r="BJ55" s="67"/>
    </row>
    <row r="56" spans="1:62" ht="50.1" customHeight="1" x14ac:dyDescent="0.25">
      <c r="A56" s="43">
        <f>'POA DIGECOG Consolidado'!A38</f>
        <v>0</v>
      </c>
      <c r="B56" s="62"/>
      <c r="C56" s="62"/>
      <c r="D56" s="28"/>
      <c r="E56" s="63"/>
      <c r="F56" s="28"/>
      <c r="G56" s="28"/>
      <c r="H56" s="54"/>
      <c r="I56" s="54"/>
      <c r="J56" s="54"/>
      <c r="K56" s="54"/>
      <c r="L56" s="54"/>
      <c r="M56" s="54"/>
      <c r="N56" s="54"/>
      <c r="O56" s="54"/>
      <c r="P56" s="54"/>
      <c r="Q56" s="28"/>
      <c r="R56" s="95" t="b">
        <f>IF('POA DIGECOG Consolidado'!AJ45="SI",'POA DIGECOG Consolidado'!R45,FALSE)</f>
        <v>0</v>
      </c>
      <c r="S56" s="64"/>
      <c r="T56" s="62"/>
      <c r="U56" s="65"/>
      <c r="V56" s="66"/>
      <c r="W56" s="66"/>
      <c r="X56" s="66"/>
      <c r="Y56" s="66"/>
      <c r="Z56" s="66"/>
      <c r="AA56" s="66"/>
      <c r="AB56" s="66"/>
      <c r="AC56" s="66"/>
      <c r="AD56" s="66"/>
      <c r="AE56" s="51"/>
      <c r="AF56" s="66"/>
      <c r="AG56" s="66"/>
      <c r="AH56" s="66"/>
      <c r="AI56" s="200"/>
      <c r="AJ56" s="215" t="e">
        <f>VLOOKUP(AI56,'Catalogo de insumos'!A33:E418,2,0)</f>
        <v>#N/A</v>
      </c>
      <c r="AK56" s="215" t="e">
        <f>VLOOKUP(AI56,'Catalogo de insumos'!A33:E418,3,0)</f>
        <v>#N/A</v>
      </c>
      <c r="AL56" s="215" t="e">
        <f>VLOOKUP(AI56,'Catalogo de insumos'!A33:E418,4,0)</f>
        <v>#N/A</v>
      </c>
      <c r="AM56" s="215" t="str">
        <f>_xlfn.IFNA(VLOOKUP(AI56,'Catalogo de insumos'!A33:E418,5,FALSE),"0")</f>
        <v>0</v>
      </c>
      <c r="AN56" s="28"/>
      <c r="AO56" s="220">
        <f t="shared" si="6"/>
        <v>0</v>
      </c>
      <c r="AP56" s="67"/>
      <c r="AQ56" s="226">
        <f t="shared" si="7"/>
        <v>0</v>
      </c>
      <c r="AR56" s="67"/>
      <c r="AS56" s="225">
        <f t="shared" si="8"/>
        <v>0</v>
      </c>
      <c r="AT56" s="67"/>
      <c r="AU56" s="224">
        <f t="shared" si="9"/>
        <v>0</v>
      </c>
      <c r="AV56" s="80">
        <f t="shared" si="10"/>
        <v>0</v>
      </c>
      <c r="AW56" s="81">
        <f t="shared" si="11"/>
        <v>0</v>
      </c>
      <c r="AX56" s="28"/>
      <c r="AY56" s="67"/>
      <c r="AZ56" s="67"/>
      <c r="BA56" s="67"/>
      <c r="BB56" s="67"/>
      <c r="BC56" s="67"/>
      <c r="BD56" s="67"/>
      <c r="BE56" s="67"/>
      <c r="BF56" s="67"/>
      <c r="BG56" s="67"/>
      <c r="BH56" s="67"/>
      <c r="BI56" s="67"/>
      <c r="BJ56" s="67"/>
    </row>
    <row r="57" spans="1:62" ht="50.1" customHeight="1" x14ac:dyDescent="0.25">
      <c r="A57" s="43">
        <f>'POA DIGECOG Consolidado'!A39</f>
        <v>0</v>
      </c>
      <c r="B57" s="62"/>
      <c r="C57" s="62"/>
      <c r="D57" s="28"/>
      <c r="E57" s="63"/>
      <c r="F57" s="28"/>
      <c r="G57" s="28"/>
      <c r="H57" s="54"/>
      <c r="I57" s="54"/>
      <c r="J57" s="54"/>
      <c r="K57" s="54"/>
      <c r="L57" s="54"/>
      <c r="M57" s="54"/>
      <c r="N57" s="54"/>
      <c r="O57" s="54"/>
      <c r="P57" s="54"/>
      <c r="Q57" s="28"/>
      <c r="R57" s="95" t="str">
        <f>IF('POA DIGECOG Consolidado'!AJ46="SI",'POA DIGECOG Consolidado'!R46,FALSE)</f>
        <v>1. Monitorear y analizar a través del SIGEF los registros contables de las operaciones correspondientes a las transacciones de ingresos provenientes de las Unidades Recaudadoras y tesorerías institucionales que cumplen las funciones de captación de ingresos no tributarios.</v>
      </c>
      <c r="S57" s="64"/>
      <c r="T57" s="62"/>
      <c r="U57" s="65"/>
      <c r="V57" s="66"/>
      <c r="W57" s="66"/>
      <c r="X57" s="66"/>
      <c r="Y57" s="66"/>
      <c r="Z57" s="66"/>
      <c r="AA57" s="66"/>
      <c r="AB57" s="66"/>
      <c r="AC57" s="66"/>
      <c r="AD57" s="66"/>
      <c r="AE57" s="51"/>
      <c r="AF57" s="66"/>
      <c r="AG57" s="66"/>
      <c r="AH57" s="66"/>
      <c r="AI57" s="200"/>
      <c r="AJ57" s="215" t="e">
        <f>VLOOKUP(AI57,'Catalogo de insumos'!A34:E419,2,0)</f>
        <v>#N/A</v>
      </c>
      <c r="AK57" s="215" t="e">
        <f>VLOOKUP(AI57,'Catalogo de insumos'!A34:E419,3,0)</f>
        <v>#N/A</v>
      </c>
      <c r="AL57" s="215" t="e">
        <f>VLOOKUP(AI57,'Catalogo de insumos'!A34:E419,4,0)</f>
        <v>#N/A</v>
      </c>
      <c r="AM57" s="215" t="str">
        <f>_xlfn.IFNA(VLOOKUP(AI57,'Catalogo de insumos'!A34:E419,5,FALSE),"0")</f>
        <v>0</v>
      </c>
      <c r="AN57" s="28"/>
      <c r="AO57" s="220">
        <f t="shared" si="6"/>
        <v>0</v>
      </c>
      <c r="AP57" s="67"/>
      <c r="AQ57" s="226">
        <f t="shared" si="7"/>
        <v>0</v>
      </c>
      <c r="AR57" s="67"/>
      <c r="AS57" s="225">
        <f t="shared" si="8"/>
        <v>0</v>
      </c>
      <c r="AT57" s="67"/>
      <c r="AU57" s="224">
        <f t="shared" si="9"/>
        <v>0</v>
      </c>
      <c r="AV57" s="80">
        <f t="shared" si="10"/>
        <v>0</v>
      </c>
      <c r="AW57" s="81">
        <f t="shared" si="11"/>
        <v>0</v>
      </c>
      <c r="AX57" s="28"/>
      <c r="AY57" s="67"/>
      <c r="AZ57" s="67"/>
      <c r="BA57" s="67"/>
      <c r="BB57" s="67"/>
      <c r="BC57" s="67"/>
      <c r="BD57" s="67"/>
      <c r="BE57" s="67"/>
      <c r="BF57" s="67"/>
      <c r="BG57" s="67"/>
      <c r="BH57" s="67"/>
      <c r="BI57" s="67"/>
      <c r="BJ57" s="67"/>
    </row>
    <row r="58" spans="1:62" ht="50.1" customHeight="1" x14ac:dyDescent="0.25">
      <c r="A58" s="43">
        <f>'POA DIGECOG Consolidado'!A40</f>
        <v>0</v>
      </c>
      <c r="B58" s="62"/>
      <c r="C58" s="62"/>
      <c r="D58" s="28"/>
      <c r="E58" s="63"/>
      <c r="F58" s="28"/>
      <c r="G58" s="28"/>
      <c r="H58" s="54"/>
      <c r="I58" s="54"/>
      <c r="J58" s="54"/>
      <c r="K58" s="54"/>
      <c r="L58" s="54"/>
      <c r="M58" s="54"/>
      <c r="N58" s="54"/>
      <c r="O58" s="54"/>
      <c r="P58" s="54"/>
      <c r="Q58" s="28"/>
      <c r="R58" s="95" t="str">
        <f>IF('POA DIGECOG Consolidado'!AJ47="SI",'POA DIGECOG Consolidado'!R47,FALSE)</f>
        <v>2. Monitorear y dar seguimiento a través del SIGEF a las operaciones de registro de las transacciones de gastos provenientes de las Unidades Ejecutoras que se encuentren contabilizado de conformidad a su destino contable.</v>
      </c>
      <c r="S58" s="64"/>
      <c r="T58" s="62"/>
      <c r="U58" s="65"/>
      <c r="V58" s="66"/>
      <c r="W58" s="66"/>
      <c r="X58" s="66"/>
      <c r="Y58" s="66"/>
      <c r="Z58" s="66"/>
      <c r="AA58" s="66"/>
      <c r="AB58" s="66"/>
      <c r="AC58" s="66"/>
      <c r="AD58" s="66"/>
      <c r="AE58" s="51"/>
      <c r="AF58" s="66"/>
      <c r="AG58" s="66"/>
      <c r="AH58" s="66"/>
      <c r="AI58" s="200"/>
      <c r="AJ58" s="215" t="e">
        <f>VLOOKUP(AI58,'Catalogo de insumos'!A35:E420,2,0)</f>
        <v>#N/A</v>
      </c>
      <c r="AK58" s="215" t="e">
        <f>VLOOKUP(AI58,'Catalogo de insumos'!A35:E420,3,0)</f>
        <v>#N/A</v>
      </c>
      <c r="AL58" s="215" t="e">
        <f>VLOOKUP(AI58,'Catalogo de insumos'!A35:E420,4,0)</f>
        <v>#N/A</v>
      </c>
      <c r="AM58" s="215" t="str">
        <f>_xlfn.IFNA(VLOOKUP(AI58,'Catalogo de insumos'!A35:E420,5,FALSE),"0")</f>
        <v>0</v>
      </c>
      <c r="AN58" s="28"/>
      <c r="AO58" s="220">
        <f t="shared" si="6"/>
        <v>0</v>
      </c>
      <c r="AP58" s="67"/>
      <c r="AQ58" s="226">
        <f t="shared" si="7"/>
        <v>0</v>
      </c>
      <c r="AR58" s="67"/>
      <c r="AS58" s="225">
        <f t="shared" si="8"/>
        <v>0</v>
      </c>
      <c r="AT58" s="67"/>
      <c r="AU58" s="224">
        <f t="shared" si="9"/>
        <v>0</v>
      </c>
      <c r="AV58" s="80">
        <f t="shared" si="10"/>
        <v>0</v>
      </c>
      <c r="AW58" s="81">
        <f t="shared" si="11"/>
        <v>0</v>
      </c>
      <c r="AX58" s="28"/>
      <c r="AY58" s="67"/>
      <c r="AZ58" s="67"/>
      <c r="BA58" s="67"/>
      <c r="BB58" s="67"/>
      <c r="BC58" s="67"/>
      <c r="BD58" s="67"/>
      <c r="BE58" s="67"/>
      <c r="BF58" s="67"/>
      <c r="BG58" s="67"/>
      <c r="BH58" s="67"/>
      <c r="BI58" s="67"/>
      <c r="BJ58" s="67"/>
    </row>
    <row r="59" spans="1:62" ht="50.1" customHeight="1" x14ac:dyDescent="0.25">
      <c r="A59" s="43">
        <f>'POA DIGECOG Consolidado'!A41</f>
        <v>0</v>
      </c>
      <c r="B59" s="62"/>
      <c r="C59" s="62"/>
      <c r="D59" s="28"/>
      <c r="E59" s="63"/>
      <c r="F59" s="28"/>
      <c r="G59" s="28"/>
      <c r="H59" s="54"/>
      <c r="I59" s="54"/>
      <c r="J59" s="54"/>
      <c r="K59" s="54"/>
      <c r="L59" s="54"/>
      <c r="M59" s="54"/>
      <c r="N59" s="54"/>
      <c r="O59" s="54"/>
      <c r="P59" s="54"/>
      <c r="Q59" s="28"/>
      <c r="R59" s="95" t="str">
        <f>IF('POA DIGECOG Consolidado'!AJ48="SI",'POA DIGECOG Consolidado'!R48,FALSE)</f>
        <v>3. Monitorear y analizar a través del SIGEF las operaciones de registro correspondientes a las transacciones de financiamiento producidas a través del subsistema de Crédito Público.</v>
      </c>
      <c r="S59" s="64"/>
      <c r="T59" s="62"/>
      <c r="U59" s="65"/>
      <c r="V59" s="66"/>
      <c r="W59" s="66"/>
      <c r="X59" s="66"/>
      <c r="Y59" s="66"/>
      <c r="Z59" s="66"/>
      <c r="AA59" s="66"/>
      <c r="AB59" s="66"/>
      <c r="AC59" s="66"/>
      <c r="AD59" s="66"/>
      <c r="AE59" s="51"/>
      <c r="AF59" s="66"/>
      <c r="AG59" s="66"/>
      <c r="AH59" s="66"/>
      <c r="AI59" s="200"/>
      <c r="AJ59" s="215" t="e">
        <f>VLOOKUP(AI59,'Catalogo de insumos'!A36:E421,2,0)</f>
        <v>#N/A</v>
      </c>
      <c r="AK59" s="215" t="e">
        <f>VLOOKUP(AI59,'Catalogo de insumos'!A36:E421,3,0)</f>
        <v>#N/A</v>
      </c>
      <c r="AL59" s="215" t="e">
        <f>VLOOKUP(AI59,'Catalogo de insumos'!A36:E421,4,0)</f>
        <v>#N/A</v>
      </c>
      <c r="AM59" s="215" t="str">
        <f>_xlfn.IFNA(VLOOKUP(AI59,'Catalogo de insumos'!A36:E421,5,FALSE),"0")</f>
        <v>0</v>
      </c>
      <c r="AN59" s="28"/>
      <c r="AO59" s="220">
        <f t="shared" si="6"/>
        <v>0</v>
      </c>
      <c r="AP59" s="67"/>
      <c r="AQ59" s="226">
        <f t="shared" si="7"/>
        <v>0</v>
      </c>
      <c r="AR59" s="67"/>
      <c r="AS59" s="225">
        <f t="shared" si="8"/>
        <v>0</v>
      </c>
      <c r="AT59" s="67"/>
      <c r="AU59" s="224">
        <f t="shared" si="9"/>
        <v>0</v>
      </c>
      <c r="AV59" s="80">
        <f t="shared" si="10"/>
        <v>0</v>
      </c>
      <c r="AW59" s="81">
        <f t="shared" si="11"/>
        <v>0</v>
      </c>
      <c r="AX59" s="28"/>
      <c r="AY59" s="67"/>
      <c r="AZ59" s="67"/>
      <c r="BA59" s="67"/>
      <c r="BB59" s="67"/>
      <c r="BC59" s="67"/>
      <c r="BD59" s="67"/>
      <c r="BE59" s="67"/>
      <c r="BF59" s="67"/>
      <c r="BG59" s="67"/>
      <c r="BH59" s="67"/>
      <c r="BI59" s="67"/>
      <c r="BJ59" s="67"/>
    </row>
    <row r="60" spans="1:62" ht="50.1" customHeight="1" x14ac:dyDescent="0.25">
      <c r="A60" s="43">
        <f>'POA DIGECOG Consolidado'!A42</f>
        <v>0</v>
      </c>
      <c r="B60" s="62"/>
      <c r="C60" s="62"/>
      <c r="D60" s="28"/>
      <c r="E60" s="63"/>
      <c r="F60" s="28"/>
      <c r="G60" s="28"/>
      <c r="H60" s="54"/>
      <c r="I60" s="54"/>
      <c r="J60" s="54"/>
      <c r="K60" s="54"/>
      <c r="L60" s="54"/>
      <c r="M60" s="54"/>
      <c r="N60" s="54"/>
      <c r="O60" s="54"/>
      <c r="P60" s="54"/>
      <c r="Q60" s="28"/>
      <c r="R60" s="95" t="str">
        <f>IF('POA DIGECOG Consolidado'!AJ49="SI",'POA DIGECOG Consolidado'!R49,FALSE)</f>
        <v xml:space="preserve">4. Monitorear y dar seguimiento a través del SIGEF a las operaciones de registro de las transacciones provenientes de las Unidades Ejecutoras, en materia de imputaciones de gastos, documentos rezagados, anticipos financieros y ejecución de proyectos con recursos externos. </v>
      </c>
      <c r="S60" s="64"/>
      <c r="T60" s="62"/>
      <c r="U60" s="65"/>
      <c r="V60" s="66"/>
      <c r="W60" s="66"/>
      <c r="X60" s="66"/>
      <c r="Y60" s="66"/>
      <c r="Z60" s="66"/>
      <c r="AA60" s="66"/>
      <c r="AB60" s="66"/>
      <c r="AC60" s="66"/>
      <c r="AD60" s="66"/>
      <c r="AE60" s="51"/>
      <c r="AF60" s="66"/>
      <c r="AG60" s="66"/>
      <c r="AH60" s="66"/>
      <c r="AI60" s="200"/>
      <c r="AJ60" s="215" t="e">
        <f>VLOOKUP(AI60,'Catalogo de insumos'!A37:E422,2,0)</f>
        <v>#N/A</v>
      </c>
      <c r="AK60" s="215" t="e">
        <f>VLOOKUP(AI60,'Catalogo de insumos'!A37:E422,3,0)</f>
        <v>#N/A</v>
      </c>
      <c r="AL60" s="215" t="e">
        <f>VLOOKUP(AI60,'Catalogo de insumos'!A37:E422,4,0)</f>
        <v>#N/A</v>
      </c>
      <c r="AM60" s="215" t="str">
        <f>_xlfn.IFNA(VLOOKUP(AI60,'Catalogo de insumos'!A37:E422,5,FALSE),"0")</f>
        <v>0</v>
      </c>
      <c r="AN60" s="28"/>
      <c r="AO60" s="220">
        <f t="shared" si="6"/>
        <v>0</v>
      </c>
      <c r="AP60" s="67"/>
      <c r="AQ60" s="226">
        <f t="shared" si="7"/>
        <v>0</v>
      </c>
      <c r="AR60" s="67"/>
      <c r="AS60" s="225">
        <f t="shared" si="8"/>
        <v>0</v>
      </c>
      <c r="AT60" s="67"/>
      <c r="AU60" s="224">
        <f t="shared" si="9"/>
        <v>0</v>
      </c>
      <c r="AV60" s="80">
        <f t="shared" si="10"/>
        <v>0</v>
      </c>
      <c r="AW60" s="81">
        <f t="shared" si="11"/>
        <v>0</v>
      </c>
      <c r="AX60" s="28"/>
      <c r="AY60" s="67"/>
      <c r="AZ60" s="67"/>
      <c r="BA60" s="67"/>
      <c r="BB60" s="67"/>
      <c r="BC60" s="67"/>
      <c r="BD60" s="67"/>
      <c r="BE60" s="67"/>
      <c r="BF60" s="67"/>
      <c r="BG60" s="67"/>
      <c r="BH60" s="67"/>
      <c r="BI60" s="67"/>
      <c r="BJ60" s="67"/>
    </row>
    <row r="61" spans="1:62" ht="50.1" customHeight="1" x14ac:dyDescent="0.25">
      <c r="A61" s="43">
        <f>'POA DIGECOG Consolidado'!A43</f>
        <v>0</v>
      </c>
      <c r="B61" s="62"/>
      <c r="C61" s="62"/>
      <c r="D61" s="28"/>
      <c r="E61" s="63"/>
      <c r="F61" s="28"/>
      <c r="G61" s="28"/>
      <c r="H61" s="54"/>
      <c r="I61" s="54"/>
      <c r="J61" s="54"/>
      <c r="K61" s="54"/>
      <c r="L61" s="54"/>
      <c r="M61" s="54"/>
      <c r="N61" s="54"/>
      <c r="O61" s="54"/>
      <c r="P61" s="54"/>
      <c r="Q61" s="28"/>
      <c r="R61" s="95" t="str">
        <f>IF('POA DIGECOG Consolidado'!AJ50="SI",'POA DIGECOG Consolidado'!R50,FALSE)</f>
        <v>5. Realizar entrenamientos a las instituciones del Gobierno Central en el registro de las transacciones económicas y financieras de acuerdo a las normativas del Sistema de Contabilidad Gubernamental.</v>
      </c>
      <c r="S61" s="64"/>
      <c r="T61" s="62"/>
      <c r="U61" s="65"/>
      <c r="V61" s="66"/>
      <c r="W61" s="66"/>
      <c r="X61" s="66"/>
      <c r="Y61" s="66"/>
      <c r="Z61" s="66"/>
      <c r="AA61" s="66"/>
      <c r="AB61" s="66"/>
      <c r="AC61" s="66"/>
      <c r="AD61" s="66"/>
      <c r="AE61" s="51"/>
      <c r="AF61" s="66"/>
      <c r="AG61" s="66"/>
      <c r="AH61" s="66"/>
      <c r="AI61" s="200"/>
      <c r="AJ61" s="215" t="e">
        <f>VLOOKUP(AI61,'Catalogo de insumos'!A38:E423,2,0)</f>
        <v>#N/A</v>
      </c>
      <c r="AK61" s="215" t="e">
        <f>VLOOKUP(AI61,'Catalogo de insumos'!A38:E423,3,0)</f>
        <v>#N/A</v>
      </c>
      <c r="AL61" s="215" t="e">
        <f>VLOOKUP(AI61,'Catalogo de insumos'!A38:E423,4,0)</f>
        <v>#N/A</v>
      </c>
      <c r="AM61" s="215" t="str">
        <f>_xlfn.IFNA(VLOOKUP(AI61,'Catalogo de insumos'!A38:E423,5,FALSE),"0")</f>
        <v>0</v>
      </c>
      <c r="AN61" s="28"/>
      <c r="AO61" s="220">
        <f t="shared" si="6"/>
        <v>0</v>
      </c>
      <c r="AP61" s="67"/>
      <c r="AQ61" s="226">
        <f t="shared" si="7"/>
        <v>0</v>
      </c>
      <c r="AR61" s="67"/>
      <c r="AS61" s="225">
        <f t="shared" si="8"/>
        <v>0</v>
      </c>
      <c r="AT61" s="67"/>
      <c r="AU61" s="224">
        <f t="shared" si="9"/>
        <v>0</v>
      </c>
      <c r="AV61" s="80">
        <f t="shared" si="10"/>
        <v>0</v>
      </c>
      <c r="AW61" s="81">
        <f t="shared" si="11"/>
        <v>0</v>
      </c>
      <c r="AX61" s="28"/>
      <c r="AY61" s="67"/>
      <c r="AZ61" s="67"/>
      <c r="BA61" s="67"/>
      <c r="BB61" s="67"/>
      <c r="BC61" s="67"/>
      <c r="BD61" s="67"/>
      <c r="BE61" s="67"/>
      <c r="BF61" s="67"/>
      <c r="BG61" s="67"/>
      <c r="BH61" s="67"/>
      <c r="BI61" s="67"/>
      <c r="BJ61" s="67"/>
    </row>
    <row r="62" spans="1:62" ht="50.1" customHeight="1" x14ac:dyDescent="0.25">
      <c r="A62" s="43" t="e">
        <f>'POA DIGECOG Consolidado'!#REF!</f>
        <v>#REF!</v>
      </c>
      <c r="B62" s="62"/>
      <c r="C62" s="62"/>
      <c r="D62" s="28"/>
      <c r="E62" s="63"/>
      <c r="F62" s="28"/>
      <c r="G62" s="28"/>
      <c r="H62" s="54"/>
      <c r="I62" s="54"/>
      <c r="J62" s="54"/>
      <c r="K62" s="54"/>
      <c r="L62" s="54"/>
      <c r="M62" s="54"/>
      <c r="N62" s="54"/>
      <c r="O62" s="54"/>
      <c r="P62" s="54"/>
      <c r="Q62" s="28"/>
      <c r="R62" s="95" t="str">
        <f>IF('POA DIGECOG Consolidado'!AJ51="SI",'POA DIGECOG Consolidado'!R51,FALSE)</f>
        <v>1. Monitorear y dar seguimiento a los procesos de conciliaciones bancarias de las cuentas del Gobierno Central, administradas por la Tesorería Nacional.</v>
      </c>
      <c r="S62" s="64"/>
      <c r="T62" s="62"/>
      <c r="U62" s="65"/>
      <c r="V62" s="66"/>
      <c r="W62" s="66"/>
      <c r="X62" s="66"/>
      <c r="Y62" s="66"/>
      <c r="Z62" s="66"/>
      <c r="AA62" s="66"/>
      <c r="AB62" s="66"/>
      <c r="AC62" s="66"/>
      <c r="AD62" s="66"/>
      <c r="AE62" s="51"/>
      <c r="AF62" s="66"/>
      <c r="AG62" s="66"/>
      <c r="AH62" s="66"/>
      <c r="AI62" s="200"/>
      <c r="AJ62" s="215" t="e">
        <f>VLOOKUP(AI62,'Catalogo de insumos'!A39:E424,2,0)</f>
        <v>#N/A</v>
      </c>
      <c r="AK62" s="215" t="e">
        <f>VLOOKUP(AI62,'Catalogo de insumos'!A39:E424,3,0)</f>
        <v>#N/A</v>
      </c>
      <c r="AL62" s="215" t="e">
        <f>VLOOKUP(AI62,'Catalogo de insumos'!A39:E424,4,0)</f>
        <v>#N/A</v>
      </c>
      <c r="AM62" s="215" t="str">
        <f>_xlfn.IFNA(VLOOKUP(AI62,'Catalogo de insumos'!A39:E424,5,FALSE),"0")</f>
        <v>0</v>
      </c>
      <c r="AN62" s="28"/>
      <c r="AO62" s="220">
        <f t="shared" si="6"/>
        <v>0</v>
      </c>
      <c r="AP62" s="67"/>
      <c r="AQ62" s="226">
        <f t="shared" si="7"/>
        <v>0</v>
      </c>
      <c r="AR62" s="67"/>
      <c r="AS62" s="225">
        <f t="shared" si="8"/>
        <v>0</v>
      </c>
      <c r="AT62" s="67"/>
      <c r="AU62" s="224">
        <f t="shared" si="9"/>
        <v>0</v>
      </c>
      <c r="AV62" s="80">
        <f t="shared" si="10"/>
        <v>0</v>
      </c>
      <c r="AW62" s="81">
        <f t="shared" si="11"/>
        <v>0</v>
      </c>
      <c r="AX62" s="28"/>
      <c r="AY62" s="67"/>
      <c r="AZ62" s="67"/>
      <c r="BA62" s="67"/>
      <c r="BB62" s="67"/>
      <c r="BC62" s="67"/>
      <c r="BD62" s="67"/>
      <c r="BE62" s="67"/>
      <c r="BF62" s="67"/>
      <c r="BG62" s="67"/>
      <c r="BH62" s="67"/>
      <c r="BI62" s="67"/>
      <c r="BJ62" s="67"/>
    </row>
    <row r="63" spans="1:62" ht="50.1" customHeight="1" x14ac:dyDescent="0.25">
      <c r="A63" s="43" t="str">
        <f>'POA DIGECOG Consolidado'!A44</f>
        <v>1.2  Objetivo Estratégico: Asegurar la aplicación de buenas prácticas contables en las instituciones del Sector Público, de forma sistemática y medible, para garantizar la transparencia de las informaciones producidas por el SCG y la rendición de cuentas.</v>
      </c>
      <c r="B63" s="62"/>
      <c r="C63" s="62"/>
      <c r="D63" s="28"/>
      <c r="E63" s="63"/>
      <c r="F63" s="28"/>
      <c r="G63" s="28"/>
      <c r="H63" s="54"/>
      <c r="I63" s="54"/>
      <c r="J63" s="54"/>
      <c r="K63" s="54"/>
      <c r="L63" s="54"/>
      <c r="M63" s="54"/>
      <c r="N63" s="54"/>
      <c r="O63" s="54"/>
      <c r="P63" s="54"/>
      <c r="Q63" s="28"/>
      <c r="R63" s="95" t="str">
        <f>IF('POA DIGECOG Consolidado'!AJ52="SI",'POA DIGECOG Consolidado'!R52,FALSE)</f>
        <v>1. Dar seguimiento a las Unidades Ejecutoras para el registro de los bienes muebles, inmuebles e intangibles realizados en el Sistema de Bienes.</v>
      </c>
      <c r="S63" s="64"/>
      <c r="T63" s="62"/>
      <c r="U63" s="65"/>
      <c r="V63" s="66"/>
      <c r="W63" s="66"/>
      <c r="X63" s="66"/>
      <c r="Y63" s="66"/>
      <c r="Z63" s="66"/>
      <c r="AA63" s="66"/>
      <c r="AB63" s="66"/>
      <c r="AC63" s="66"/>
      <c r="AD63" s="66"/>
      <c r="AE63" s="51"/>
      <c r="AF63" s="66"/>
      <c r="AG63" s="66"/>
      <c r="AH63" s="66"/>
      <c r="AI63" s="200"/>
      <c r="AJ63" s="215" t="e">
        <f>VLOOKUP(AI63,'Catalogo de insumos'!A40:E425,2,0)</f>
        <v>#N/A</v>
      </c>
      <c r="AK63" s="215" t="e">
        <f>VLOOKUP(AI63,'Catalogo de insumos'!A40:E425,3,0)</f>
        <v>#N/A</v>
      </c>
      <c r="AL63" s="215" t="e">
        <f>VLOOKUP(AI63,'Catalogo de insumos'!A40:E425,4,0)</f>
        <v>#N/A</v>
      </c>
      <c r="AM63" s="215" t="str">
        <f>_xlfn.IFNA(VLOOKUP(AI63,'Catalogo de insumos'!A40:E425,5,FALSE),"0")</f>
        <v>0</v>
      </c>
      <c r="AN63" s="28"/>
      <c r="AO63" s="220">
        <f t="shared" si="6"/>
        <v>0</v>
      </c>
      <c r="AP63" s="67"/>
      <c r="AQ63" s="226">
        <f t="shared" si="7"/>
        <v>0</v>
      </c>
      <c r="AR63" s="67"/>
      <c r="AS63" s="225">
        <f t="shared" si="8"/>
        <v>0</v>
      </c>
      <c r="AT63" s="67"/>
      <c r="AU63" s="224">
        <f t="shared" si="9"/>
        <v>0</v>
      </c>
      <c r="AV63" s="80">
        <f t="shared" si="10"/>
        <v>0</v>
      </c>
      <c r="AW63" s="81">
        <f t="shared" si="11"/>
        <v>0</v>
      </c>
      <c r="AX63" s="28"/>
      <c r="AY63" s="67"/>
      <c r="AZ63" s="67"/>
      <c r="BA63" s="67"/>
      <c r="BB63" s="67"/>
      <c r="BC63" s="67"/>
      <c r="BD63" s="67"/>
      <c r="BE63" s="67"/>
      <c r="BF63" s="67"/>
      <c r="BG63" s="67"/>
      <c r="BH63" s="67"/>
      <c r="BI63" s="67"/>
      <c r="BJ63" s="67"/>
    </row>
    <row r="64" spans="1:62" ht="50.1" customHeight="1" x14ac:dyDescent="0.25">
      <c r="A64" s="43" t="e">
        <f>'POA DIGECOG Consolidado'!#REF!</f>
        <v>#REF!</v>
      </c>
      <c r="B64" s="62"/>
      <c r="C64" s="62"/>
      <c r="D64" s="28"/>
      <c r="E64" s="63"/>
      <c r="F64" s="28"/>
      <c r="G64" s="28"/>
      <c r="H64" s="54"/>
      <c r="I64" s="54"/>
      <c r="J64" s="54"/>
      <c r="K64" s="54"/>
      <c r="L64" s="54"/>
      <c r="M64" s="54"/>
      <c r="N64" s="54"/>
      <c r="O64" s="54"/>
      <c r="P64" s="54"/>
      <c r="Q64" s="28"/>
      <c r="R64" s="95" t="str">
        <f>IF('POA DIGECOG Consolidado'!AJ53="SI",'POA DIGECOG Consolidado'!R53,FALSE)</f>
        <v xml:space="preserve">1. Monitorear el proceso de levantamiento y actualización de los balances en las cuentas contables objeto de saneamiento de las Unidades Ejecutoras del Gobierno Central.
</v>
      </c>
      <c r="S64" s="64"/>
      <c r="T64" s="62"/>
      <c r="U64" s="65"/>
      <c r="V64" s="66"/>
      <c r="W64" s="66"/>
      <c r="X64" s="66"/>
      <c r="Y64" s="66"/>
      <c r="Z64" s="66"/>
      <c r="AA64" s="66"/>
      <c r="AB64" s="66"/>
      <c r="AC64" s="66"/>
      <c r="AD64" s="66"/>
      <c r="AE64" s="51"/>
      <c r="AF64" s="66"/>
      <c r="AG64" s="66"/>
      <c r="AH64" s="66"/>
      <c r="AI64" s="200"/>
      <c r="AJ64" s="215" t="e">
        <f>VLOOKUP(AI64,'Catalogo de insumos'!A41:E426,2,0)</f>
        <v>#N/A</v>
      </c>
      <c r="AK64" s="215" t="e">
        <f>VLOOKUP(AI64,'Catalogo de insumos'!A41:E426,3,0)</f>
        <v>#N/A</v>
      </c>
      <c r="AL64" s="215" t="e">
        <f>VLOOKUP(AI64,'Catalogo de insumos'!A41:E426,4,0)</f>
        <v>#N/A</v>
      </c>
      <c r="AM64" s="215" t="str">
        <f>_xlfn.IFNA(VLOOKUP(AI64,'Catalogo de insumos'!A41:E426,5,FALSE),"0")</f>
        <v>0</v>
      </c>
      <c r="AN64" s="28"/>
      <c r="AO64" s="220">
        <f t="shared" si="6"/>
        <v>0</v>
      </c>
      <c r="AP64" s="67"/>
      <c r="AQ64" s="226">
        <f t="shared" si="7"/>
        <v>0</v>
      </c>
      <c r="AR64" s="67"/>
      <c r="AS64" s="225">
        <f t="shared" si="8"/>
        <v>0</v>
      </c>
      <c r="AT64" s="67"/>
      <c r="AU64" s="224">
        <f t="shared" si="9"/>
        <v>0</v>
      </c>
      <c r="AV64" s="80">
        <f t="shared" si="10"/>
        <v>0</v>
      </c>
      <c r="AW64" s="81">
        <f t="shared" si="11"/>
        <v>0</v>
      </c>
      <c r="AX64" s="28"/>
      <c r="AY64" s="67"/>
      <c r="AZ64" s="67"/>
      <c r="BA64" s="67"/>
      <c r="BB64" s="67"/>
      <c r="BC64" s="67"/>
      <c r="BD64" s="67"/>
      <c r="BE64" s="67"/>
      <c r="BF64" s="67"/>
      <c r="BG64" s="67"/>
      <c r="BH64" s="67"/>
      <c r="BI64" s="67"/>
      <c r="BJ64" s="67"/>
    </row>
    <row r="65" spans="1:62" ht="50.1" customHeight="1" x14ac:dyDescent="0.25">
      <c r="A65" s="43" t="str">
        <f>'POA DIGECOG Consolidado'!A45</f>
        <v xml:space="preserve">1.2.1 Objetivo Operativo:  Asegurar que las informaciones económicas y financieras de las Instituciones del Sector Público dominicano, se encuentren de conformidad con el Sistema de Contabilidad Gubernamental.   </v>
      </c>
      <c r="B65" s="62"/>
      <c r="C65" s="62"/>
      <c r="D65" s="28"/>
      <c r="E65" s="63"/>
      <c r="F65" s="28"/>
      <c r="G65" s="28"/>
      <c r="H65" s="54"/>
      <c r="I65" s="54"/>
      <c r="J65" s="54"/>
      <c r="K65" s="54"/>
      <c r="L65" s="54"/>
      <c r="M65" s="54"/>
      <c r="N65" s="54"/>
      <c r="O65" s="54"/>
      <c r="P65" s="54"/>
      <c r="Q65" s="28"/>
      <c r="R65" s="95" t="b">
        <f>IF('POA DIGECOG Consolidado'!AJ54="SI",'POA DIGECOG Consolidado'!R54,FALSE)</f>
        <v>0</v>
      </c>
      <c r="S65" s="64"/>
      <c r="T65" s="62"/>
      <c r="U65" s="65"/>
      <c r="V65" s="66"/>
      <c r="W65" s="66"/>
      <c r="X65" s="66"/>
      <c r="Y65" s="66"/>
      <c r="Z65" s="66"/>
      <c r="AA65" s="66"/>
      <c r="AB65" s="66"/>
      <c r="AC65" s="66"/>
      <c r="AD65" s="66"/>
      <c r="AE65" s="51"/>
      <c r="AF65" s="66"/>
      <c r="AG65" s="66"/>
      <c r="AH65" s="66"/>
      <c r="AI65" s="200"/>
      <c r="AJ65" s="215" t="e">
        <f>VLOOKUP(AI65,'Catalogo de insumos'!A42:E427,2,0)</f>
        <v>#N/A</v>
      </c>
      <c r="AK65" s="215" t="e">
        <f>VLOOKUP(AI65,'Catalogo de insumos'!A42:E427,3,0)</f>
        <v>#N/A</v>
      </c>
      <c r="AL65" s="215" t="e">
        <f>VLOOKUP(AI65,'Catalogo de insumos'!A42:E427,4,0)</f>
        <v>#N/A</v>
      </c>
      <c r="AM65" s="215" t="str">
        <f>_xlfn.IFNA(VLOOKUP(AI65,'Catalogo de insumos'!A42:E427,5,FALSE),"0")</f>
        <v>0</v>
      </c>
      <c r="AN65" s="28"/>
      <c r="AO65" s="220">
        <f t="shared" si="6"/>
        <v>0</v>
      </c>
      <c r="AP65" s="67"/>
      <c r="AQ65" s="226">
        <f t="shared" si="7"/>
        <v>0</v>
      </c>
      <c r="AR65" s="67"/>
      <c r="AS65" s="225">
        <f t="shared" si="8"/>
        <v>0</v>
      </c>
      <c r="AT65" s="67"/>
      <c r="AU65" s="224">
        <f t="shared" si="9"/>
        <v>0</v>
      </c>
      <c r="AV65" s="80">
        <f t="shared" si="10"/>
        <v>0</v>
      </c>
      <c r="AW65" s="81">
        <f t="shared" si="11"/>
        <v>0</v>
      </c>
      <c r="AX65" s="28"/>
      <c r="AY65" s="67"/>
      <c r="AZ65" s="67"/>
      <c r="BA65" s="67"/>
      <c r="BB65" s="67"/>
      <c r="BC65" s="67"/>
      <c r="BD65" s="67"/>
      <c r="BE65" s="67"/>
      <c r="BF65" s="67"/>
      <c r="BG65" s="67"/>
      <c r="BH65" s="67"/>
      <c r="BI65" s="67"/>
      <c r="BJ65" s="67"/>
    </row>
    <row r="66" spans="1:62" ht="50.1" customHeight="1" x14ac:dyDescent="0.25">
      <c r="A66" s="43" t="str">
        <f>'POA DIGECOG Consolidado'!A46</f>
        <v>1.2.2.1  Validada la coherencia y consistencia de los registros contables y operaciones financieras de las instituciones del Gobierno Central.</v>
      </c>
      <c r="B66" s="62"/>
      <c r="C66" s="62"/>
      <c r="D66" s="28"/>
      <c r="E66" s="63"/>
      <c r="F66" s="28"/>
      <c r="G66" s="28"/>
      <c r="H66" s="54"/>
      <c r="I66" s="54"/>
      <c r="J66" s="54"/>
      <c r="K66" s="54"/>
      <c r="L66" s="54"/>
      <c r="M66" s="54"/>
      <c r="N66" s="54"/>
      <c r="O66" s="54"/>
      <c r="P66" s="54"/>
      <c r="Q66" s="28"/>
      <c r="R66" s="95" t="b">
        <f>IF('POA DIGECOG Consolidado'!AJ55="SI",'POA DIGECOG Consolidado'!R55,FALSE)</f>
        <v>0</v>
      </c>
      <c r="S66" s="64"/>
      <c r="T66" s="62"/>
      <c r="U66" s="65"/>
      <c r="V66" s="66"/>
      <c r="W66" s="66"/>
      <c r="X66" s="66"/>
      <c r="Y66" s="66"/>
      <c r="Z66" s="66"/>
      <c r="AA66" s="66"/>
      <c r="AB66" s="66"/>
      <c r="AC66" s="66"/>
      <c r="AD66" s="66"/>
      <c r="AE66" s="51"/>
      <c r="AF66" s="66"/>
      <c r="AG66" s="66"/>
      <c r="AH66" s="66"/>
      <c r="AI66" s="200"/>
      <c r="AJ66" s="215" t="e">
        <f>VLOOKUP(AI66,'Catalogo de insumos'!A43:E428,2,0)</f>
        <v>#N/A</v>
      </c>
      <c r="AK66" s="215" t="e">
        <f>VLOOKUP(AI66,'Catalogo de insumos'!A43:E428,3,0)</f>
        <v>#N/A</v>
      </c>
      <c r="AL66" s="215" t="e">
        <f>VLOOKUP(AI66,'Catalogo de insumos'!A43:E428,4,0)</f>
        <v>#N/A</v>
      </c>
      <c r="AM66" s="215" t="str">
        <f>_xlfn.IFNA(VLOOKUP(AI66,'Catalogo de insumos'!A43:E428,5,FALSE),"0")</f>
        <v>0</v>
      </c>
      <c r="AN66" s="28"/>
      <c r="AO66" s="220">
        <f t="shared" si="6"/>
        <v>0</v>
      </c>
      <c r="AP66" s="67"/>
      <c r="AQ66" s="226">
        <f t="shared" si="7"/>
        <v>0</v>
      </c>
      <c r="AR66" s="67"/>
      <c r="AS66" s="225">
        <f t="shared" si="8"/>
        <v>0</v>
      </c>
      <c r="AT66" s="67"/>
      <c r="AU66" s="224">
        <f t="shared" si="9"/>
        <v>0</v>
      </c>
      <c r="AV66" s="80">
        <f t="shared" si="10"/>
        <v>0</v>
      </c>
      <c r="AW66" s="81">
        <f t="shared" si="11"/>
        <v>0</v>
      </c>
      <c r="AX66" s="28"/>
      <c r="AY66" s="67"/>
      <c r="AZ66" s="67"/>
      <c r="BA66" s="67"/>
      <c r="BB66" s="67"/>
      <c r="BC66" s="67"/>
      <c r="BD66" s="67"/>
      <c r="BE66" s="67"/>
      <c r="BF66" s="67"/>
      <c r="BG66" s="67"/>
      <c r="BH66" s="67"/>
      <c r="BI66" s="67"/>
      <c r="BJ66" s="67"/>
    </row>
    <row r="67" spans="1:62" ht="50.1" customHeight="1" x14ac:dyDescent="0.25">
      <c r="A67" s="43">
        <f>'POA DIGECOG Consolidado'!A47</f>
        <v>0</v>
      </c>
      <c r="B67" s="62"/>
      <c r="C67" s="62"/>
      <c r="D67" s="28"/>
      <c r="E67" s="63"/>
      <c r="F67" s="28"/>
      <c r="G67" s="28"/>
      <c r="H67" s="54"/>
      <c r="I67" s="54"/>
      <c r="J67" s="54"/>
      <c r="K67" s="54"/>
      <c r="L67" s="54"/>
      <c r="M67" s="54"/>
      <c r="N67" s="54"/>
      <c r="O67" s="54"/>
      <c r="P67" s="54"/>
      <c r="Q67" s="28"/>
      <c r="R67" s="95" t="b">
        <f>IF('POA DIGECOG Consolidado'!AJ56="SI",'POA DIGECOG Consolidado'!R56,FALSE)</f>
        <v>0</v>
      </c>
      <c r="S67" s="64"/>
      <c r="T67" s="62"/>
      <c r="U67" s="65"/>
      <c r="V67" s="66"/>
      <c r="W67" s="66"/>
      <c r="X67" s="66"/>
      <c r="Y67" s="66"/>
      <c r="Z67" s="66"/>
      <c r="AA67" s="66"/>
      <c r="AB67" s="66"/>
      <c r="AC67" s="66"/>
      <c r="AD67" s="66"/>
      <c r="AE67" s="51"/>
      <c r="AF67" s="66"/>
      <c r="AG67" s="66"/>
      <c r="AH67" s="66"/>
      <c r="AI67" s="200"/>
      <c r="AJ67" s="215" t="e">
        <f>VLOOKUP(AI67,'Catalogo de insumos'!A44:E429,2,0)</f>
        <v>#N/A</v>
      </c>
      <c r="AK67" s="215" t="e">
        <f>VLOOKUP(AI67,'Catalogo de insumos'!A44:E429,3,0)</f>
        <v>#N/A</v>
      </c>
      <c r="AL67" s="215" t="e">
        <f>VLOOKUP(AI67,'Catalogo de insumos'!A44:E429,4,0)</f>
        <v>#N/A</v>
      </c>
      <c r="AM67" s="215" t="str">
        <f>_xlfn.IFNA(VLOOKUP(AI67,'Catalogo de insumos'!A44:E429,5,FALSE),"0")</f>
        <v>0</v>
      </c>
      <c r="AN67" s="28"/>
      <c r="AO67" s="220">
        <f t="shared" si="6"/>
        <v>0</v>
      </c>
      <c r="AP67" s="67"/>
      <c r="AQ67" s="226">
        <f t="shared" si="7"/>
        <v>0</v>
      </c>
      <c r="AR67" s="67"/>
      <c r="AS67" s="225">
        <f t="shared" si="8"/>
        <v>0</v>
      </c>
      <c r="AT67" s="67"/>
      <c r="AU67" s="224">
        <f t="shared" si="9"/>
        <v>0</v>
      </c>
      <c r="AV67" s="80">
        <f t="shared" si="10"/>
        <v>0</v>
      </c>
      <c r="AW67" s="81">
        <f t="shared" si="11"/>
        <v>0</v>
      </c>
      <c r="AX67" s="28"/>
      <c r="AY67" s="67"/>
      <c r="AZ67" s="67"/>
      <c r="BA67" s="67"/>
      <c r="BB67" s="67"/>
      <c r="BC67" s="67"/>
      <c r="BD67" s="67"/>
      <c r="BE67" s="67"/>
      <c r="BF67" s="67"/>
      <c r="BG67" s="67"/>
      <c r="BH67" s="67"/>
      <c r="BI67" s="67"/>
      <c r="BJ67" s="67"/>
    </row>
    <row r="68" spans="1:62" ht="50.1" customHeight="1" x14ac:dyDescent="0.25">
      <c r="A68" s="43">
        <f>'POA DIGECOG Consolidado'!A48</f>
        <v>0</v>
      </c>
      <c r="B68" s="62"/>
      <c r="C68" s="62"/>
      <c r="D68" s="28"/>
      <c r="E68" s="63"/>
      <c r="F68" s="28"/>
      <c r="G68" s="28"/>
      <c r="H68" s="54"/>
      <c r="I68" s="54"/>
      <c r="J68" s="54"/>
      <c r="K68" s="54"/>
      <c r="L68" s="54"/>
      <c r="M68" s="54"/>
      <c r="N68" s="54"/>
      <c r="O68" s="54"/>
      <c r="P68" s="54"/>
      <c r="Q68" s="28"/>
      <c r="R68" s="95" t="str">
        <f>IF('POA DIGECOG Consolidado'!AJ57="SI",'POA DIGECOG Consolidado'!R57,FALSE)</f>
        <v xml:space="preserve">4. Realizar  entrenamientos  a las distintas Instituciones  descentralizadas y/o autónomas y seguridad social sobre el adecuado registro contable, de acuerdo a las normativas vigentes </v>
      </c>
      <c r="S68" s="64"/>
      <c r="T68" s="62"/>
      <c r="U68" s="65"/>
      <c r="V68" s="66"/>
      <c r="W68" s="66"/>
      <c r="X68" s="66"/>
      <c r="Y68" s="66"/>
      <c r="Z68" s="66"/>
      <c r="AA68" s="66"/>
      <c r="AB68" s="66"/>
      <c r="AC68" s="66"/>
      <c r="AD68" s="66"/>
      <c r="AE68" s="51"/>
      <c r="AF68" s="66"/>
      <c r="AG68" s="66"/>
      <c r="AH68" s="66"/>
      <c r="AI68" s="200"/>
      <c r="AJ68" s="215" t="e">
        <f>VLOOKUP(AI68,'Catalogo de insumos'!A45:E430,2,0)</f>
        <v>#N/A</v>
      </c>
      <c r="AK68" s="215" t="e">
        <f>VLOOKUP(AI68,'Catalogo de insumos'!A45:E430,3,0)</f>
        <v>#N/A</v>
      </c>
      <c r="AL68" s="215" t="e">
        <f>VLOOKUP(AI68,'Catalogo de insumos'!A45:E430,4,0)</f>
        <v>#N/A</v>
      </c>
      <c r="AM68" s="215" t="str">
        <f>_xlfn.IFNA(VLOOKUP(AI68,'Catalogo de insumos'!A45:E430,5,FALSE),"0")</f>
        <v>0</v>
      </c>
      <c r="AN68" s="28"/>
      <c r="AO68" s="220">
        <f t="shared" si="6"/>
        <v>0</v>
      </c>
      <c r="AP68" s="67"/>
      <c r="AQ68" s="226">
        <f t="shared" si="7"/>
        <v>0</v>
      </c>
      <c r="AR68" s="67"/>
      <c r="AS68" s="225">
        <f t="shared" si="8"/>
        <v>0</v>
      </c>
      <c r="AT68" s="67"/>
      <c r="AU68" s="224">
        <f t="shared" si="9"/>
        <v>0</v>
      </c>
      <c r="AV68" s="80">
        <f t="shared" si="10"/>
        <v>0</v>
      </c>
      <c r="AW68" s="81">
        <f t="shared" si="11"/>
        <v>0</v>
      </c>
      <c r="AX68" s="28"/>
      <c r="AY68" s="67"/>
      <c r="AZ68" s="67"/>
      <c r="BA68" s="67"/>
      <c r="BB68" s="67"/>
      <c r="BC68" s="67"/>
      <c r="BD68" s="67"/>
      <c r="BE68" s="67"/>
      <c r="BF68" s="67"/>
      <c r="BG68" s="67"/>
      <c r="BH68" s="67"/>
      <c r="BI68" s="67"/>
      <c r="BJ68" s="67"/>
    </row>
    <row r="69" spans="1:62" ht="50.1" customHeight="1" x14ac:dyDescent="0.25">
      <c r="A69" s="43">
        <f>'POA DIGECOG Consolidado'!A49</f>
        <v>0</v>
      </c>
      <c r="B69" s="62"/>
      <c r="C69" s="62"/>
      <c r="D69" s="28"/>
      <c r="E69" s="63"/>
      <c r="F69" s="28"/>
      <c r="G69" s="28"/>
      <c r="H69" s="54"/>
      <c r="I69" s="54"/>
      <c r="J69" s="54"/>
      <c r="K69" s="54"/>
      <c r="L69" s="54"/>
      <c r="M69" s="54"/>
      <c r="N69" s="54"/>
      <c r="O69" s="54"/>
      <c r="P69" s="54"/>
      <c r="Q69" s="28"/>
      <c r="R69" s="95" t="b">
        <f>IF('POA DIGECOG Consolidado'!AJ58="SI",'POA DIGECOG Consolidado'!R58,FALSE)</f>
        <v>0</v>
      </c>
      <c r="S69" s="64"/>
      <c r="T69" s="62"/>
      <c r="U69" s="65"/>
      <c r="V69" s="66"/>
      <c r="W69" s="66"/>
      <c r="X69" s="66"/>
      <c r="Y69" s="66"/>
      <c r="Z69" s="66"/>
      <c r="AA69" s="66"/>
      <c r="AB69" s="66"/>
      <c r="AC69" s="66"/>
      <c r="AD69" s="66"/>
      <c r="AE69" s="51"/>
      <c r="AF69" s="66"/>
      <c r="AG69" s="66"/>
      <c r="AH69" s="66"/>
      <c r="AI69" s="200"/>
      <c r="AJ69" s="215" t="e">
        <f>VLOOKUP(AI69,'Catalogo de insumos'!A46:E431,2,0)</f>
        <v>#N/A</v>
      </c>
      <c r="AK69" s="215" t="e">
        <f>VLOOKUP(AI69,'Catalogo de insumos'!A46:E431,3,0)</f>
        <v>#N/A</v>
      </c>
      <c r="AL69" s="215" t="e">
        <f>VLOOKUP(AI69,'Catalogo de insumos'!A46:E431,4,0)</f>
        <v>#N/A</v>
      </c>
      <c r="AM69" s="215" t="str">
        <f>_xlfn.IFNA(VLOOKUP(AI69,'Catalogo de insumos'!A46:E431,5,FALSE),"0")</f>
        <v>0</v>
      </c>
      <c r="AN69" s="28"/>
      <c r="AO69" s="220">
        <f t="shared" si="6"/>
        <v>0</v>
      </c>
      <c r="AP69" s="67"/>
      <c r="AQ69" s="226">
        <f t="shared" si="7"/>
        <v>0</v>
      </c>
      <c r="AR69" s="67"/>
      <c r="AS69" s="225">
        <f t="shared" si="8"/>
        <v>0</v>
      </c>
      <c r="AT69" s="67"/>
      <c r="AU69" s="224">
        <f t="shared" si="9"/>
        <v>0</v>
      </c>
      <c r="AV69" s="80">
        <f t="shared" si="10"/>
        <v>0</v>
      </c>
      <c r="AW69" s="81">
        <f t="shared" si="11"/>
        <v>0</v>
      </c>
      <c r="AX69" s="28"/>
      <c r="AY69" s="67"/>
      <c r="AZ69" s="67"/>
      <c r="BA69" s="67"/>
      <c r="BB69" s="67"/>
      <c r="BC69" s="67"/>
      <c r="BD69" s="67"/>
      <c r="BE69" s="67"/>
      <c r="BF69" s="67"/>
      <c r="BG69" s="67"/>
      <c r="BH69" s="67"/>
      <c r="BI69" s="67"/>
      <c r="BJ69" s="67"/>
    </row>
    <row r="70" spans="1:62" ht="50.1" customHeight="1" x14ac:dyDescent="0.25">
      <c r="A70" s="43">
        <f>'POA DIGECOG Consolidado'!A50</f>
        <v>0</v>
      </c>
      <c r="B70" s="62"/>
      <c r="C70" s="62"/>
      <c r="D70" s="28"/>
      <c r="E70" s="63"/>
      <c r="F70" s="28"/>
      <c r="G70" s="28"/>
      <c r="H70" s="54"/>
      <c r="I70" s="54"/>
      <c r="J70" s="54"/>
      <c r="K70" s="54"/>
      <c r="L70" s="54"/>
      <c r="M70" s="54"/>
      <c r="N70" s="54"/>
      <c r="O70" s="54"/>
      <c r="P70" s="54"/>
      <c r="Q70" s="28"/>
      <c r="R70" s="95" t="b">
        <f>IF('POA DIGECOG Consolidado'!AJ59="SI",'POA DIGECOG Consolidado'!R59,FALSE)</f>
        <v>0</v>
      </c>
      <c r="S70" s="64"/>
      <c r="T70" s="62"/>
      <c r="U70" s="65"/>
      <c r="V70" s="66"/>
      <c r="W70" s="66"/>
      <c r="X70" s="66"/>
      <c r="Y70" s="66"/>
      <c r="Z70" s="66"/>
      <c r="AA70" s="66"/>
      <c r="AB70" s="66"/>
      <c r="AC70" s="66"/>
      <c r="AD70" s="66"/>
      <c r="AE70" s="51"/>
      <c r="AF70" s="66"/>
      <c r="AG70" s="66"/>
      <c r="AH70" s="66"/>
      <c r="AI70" s="200"/>
      <c r="AJ70" s="215" t="e">
        <f>VLOOKUP(AI70,'Catalogo de insumos'!A47:E432,2,0)</f>
        <v>#N/A</v>
      </c>
      <c r="AK70" s="215" t="e">
        <f>VLOOKUP(AI70,'Catalogo de insumos'!A47:E432,3,0)</f>
        <v>#N/A</v>
      </c>
      <c r="AL70" s="215" t="e">
        <f>VLOOKUP(AI70,'Catalogo de insumos'!A47:E432,4,0)</f>
        <v>#N/A</v>
      </c>
      <c r="AM70" s="215" t="str">
        <f>_xlfn.IFNA(VLOOKUP(AI70,'Catalogo de insumos'!A47:E432,5,FALSE),"0")</f>
        <v>0</v>
      </c>
      <c r="AN70" s="28"/>
      <c r="AO70" s="220">
        <f t="shared" si="6"/>
        <v>0</v>
      </c>
      <c r="AP70" s="67"/>
      <c r="AQ70" s="226">
        <f t="shared" si="7"/>
        <v>0</v>
      </c>
      <c r="AR70" s="67"/>
      <c r="AS70" s="225">
        <f t="shared" si="8"/>
        <v>0</v>
      </c>
      <c r="AT70" s="67"/>
      <c r="AU70" s="224">
        <f t="shared" si="9"/>
        <v>0</v>
      </c>
      <c r="AV70" s="80">
        <f t="shared" si="10"/>
        <v>0</v>
      </c>
      <c r="AW70" s="81">
        <f t="shared" si="11"/>
        <v>0</v>
      </c>
      <c r="AX70" s="28"/>
      <c r="AY70" s="67"/>
      <c r="AZ70" s="67"/>
      <c r="BA70" s="67"/>
      <c r="BB70" s="67"/>
      <c r="BC70" s="67"/>
      <c r="BD70" s="67"/>
      <c r="BE70" s="67"/>
      <c r="BF70" s="67"/>
      <c r="BG70" s="67"/>
      <c r="BH70" s="67"/>
      <c r="BI70" s="67"/>
      <c r="BJ70" s="67"/>
    </row>
    <row r="71" spans="1:62" ht="50.1" customHeight="1" x14ac:dyDescent="0.25">
      <c r="A71" s="43">
        <f>'POA DIGECOG Consolidado'!A51</f>
        <v>0</v>
      </c>
      <c r="B71" s="62"/>
      <c r="C71" s="62"/>
      <c r="D71" s="28"/>
      <c r="E71" s="63"/>
      <c r="F71" s="28"/>
      <c r="G71" s="28"/>
      <c r="H71" s="54"/>
      <c r="I71" s="54"/>
      <c r="J71" s="54"/>
      <c r="K71" s="54"/>
      <c r="L71" s="54"/>
      <c r="M71" s="54"/>
      <c r="N71" s="54"/>
      <c r="O71" s="54"/>
      <c r="P71" s="54"/>
      <c r="Q71" s="28"/>
      <c r="R71" s="95" t="b">
        <f>IF('POA DIGECOG Consolidado'!AJ61="SI",'POA DIGECOG Consolidado'!R61,FALSE)</f>
        <v>0</v>
      </c>
      <c r="S71" s="64"/>
      <c r="T71" s="62"/>
      <c r="U71" s="65"/>
      <c r="V71" s="66"/>
      <c r="W71" s="66"/>
      <c r="X71" s="66"/>
      <c r="Y71" s="66"/>
      <c r="Z71" s="66"/>
      <c r="AA71" s="66"/>
      <c r="AB71" s="66"/>
      <c r="AC71" s="66"/>
      <c r="AD71" s="66"/>
      <c r="AE71" s="51"/>
      <c r="AF71" s="66"/>
      <c r="AG71" s="66"/>
      <c r="AH71" s="66"/>
      <c r="AI71" s="200"/>
      <c r="AJ71" s="215" t="e">
        <f>VLOOKUP(AI71,'Catalogo de insumos'!A48:E433,2,0)</f>
        <v>#N/A</v>
      </c>
      <c r="AK71" s="215" t="e">
        <f>VLOOKUP(AI71,'Catalogo de insumos'!A48:E433,3,0)</f>
        <v>#N/A</v>
      </c>
      <c r="AL71" s="215" t="e">
        <f>VLOOKUP(AI71,'Catalogo de insumos'!A48:E433,4,0)</f>
        <v>#N/A</v>
      </c>
      <c r="AM71" s="215" t="str">
        <f>_xlfn.IFNA(VLOOKUP(AI71,'Catalogo de insumos'!A48:E433,5,FALSE),"0")</f>
        <v>0</v>
      </c>
      <c r="AN71" s="28"/>
      <c r="AO71" s="220">
        <f t="shared" si="6"/>
        <v>0</v>
      </c>
      <c r="AP71" s="67"/>
      <c r="AQ71" s="226">
        <f t="shared" si="7"/>
        <v>0</v>
      </c>
      <c r="AR71" s="67"/>
      <c r="AS71" s="225">
        <f t="shared" si="8"/>
        <v>0</v>
      </c>
      <c r="AT71" s="67"/>
      <c r="AU71" s="224">
        <f t="shared" si="9"/>
        <v>0</v>
      </c>
      <c r="AV71" s="80">
        <f t="shared" si="10"/>
        <v>0</v>
      </c>
      <c r="AW71" s="81">
        <f t="shared" si="11"/>
        <v>0</v>
      </c>
      <c r="AX71" s="28"/>
      <c r="AY71" s="67"/>
      <c r="AZ71" s="67"/>
      <c r="BA71" s="67"/>
      <c r="BB71" s="67"/>
      <c r="BC71" s="67"/>
      <c r="BD71" s="67"/>
      <c r="BE71" s="67"/>
      <c r="BF71" s="67"/>
      <c r="BG71" s="67"/>
      <c r="BH71" s="67"/>
      <c r="BI71" s="67"/>
      <c r="BJ71" s="67"/>
    </row>
    <row r="72" spans="1:62" ht="50.1" customHeight="1" x14ac:dyDescent="0.25">
      <c r="A72" s="43">
        <f>'POA DIGECOG Consolidado'!A52</f>
        <v>0</v>
      </c>
      <c r="B72" s="62"/>
      <c r="C72" s="62"/>
      <c r="D72" s="28"/>
      <c r="E72" s="63"/>
      <c r="F72" s="28"/>
      <c r="G72" s="28"/>
      <c r="H72" s="54"/>
      <c r="I72" s="54"/>
      <c r="J72" s="54"/>
      <c r="K72" s="54"/>
      <c r="L72" s="54"/>
      <c r="M72" s="54"/>
      <c r="N72" s="54"/>
      <c r="O72" s="54"/>
      <c r="P72" s="54"/>
      <c r="Q72" s="28"/>
      <c r="R72" s="95" t="b">
        <f>IF('POA DIGECOG Consolidado'!AJ62="SI",'POA DIGECOG Consolidado'!R62,FALSE)</f>
        <v>0</v>
      </c>
      <c r="S72" s="64"/>
      <c r="T72" s="62"/>
      <c r="U72" s="65"/>
      <c r="V72" s="66"/>
      <c r="W72" s="66"/>
      <c r="X72" s="66"/>
      <c r="Y72" s="66"/>
      <c r="Z72" s="66"/>
      <c r="AA72" s="66"/>
      <c r="AB72" s="66"/>
      <c r="AC72" s="66"/>
      <c r="AD72" s="66"/>
      <c r="AE72" s="51"/>
      <c r="AF72" s="66"/>
      <c r="AG72" s="66"/>
      <c r="AH72" s="66"/>
      <c r="AI72" s="200"/>
      <c r="AJ72" s="215" t="e">
        <f>VLOOKUP(AI72,'Catalogo de insumos'!A49:E434,2,0)</f>
        <v>#N/A</v>
      </c>
      <c r="AK72" s="215" t="e">
        <f>VLOOKUP(AI72,'Catalogo de insumos'!A49:E434,3,0)</f>
        <v>#N/A</v>
      </c>
      <c r="AL72" s="215" t="e">
        <f>VLOOKUP(AI72,'Catalogo de insumos'!A49:E434,4,0)</f>
        <v>#N/A</v>
      </c>
      <c r="AM72" s="215" t="str">
        <f>_xlfn.IFNA(VLOOKUP(AI72,'Catalogo de insumos'!A49:E434,5,FALSE),"0")</f>
        <v>0</v>
      </c>
      <c r="AN72" s="28"/>
      <c r="AO72" s="220">
        <f t="shared" si="6"/>
        <v>0</v>
      </c>
      <c r="AP72" s="67"/>
      <c r="AQ72" s="226">
        <f t="shared" si="7"/>
        <v>0</v>
      </c>
      <c r="AR72" s="67"/>
      <c r="AS72" s="225">
        <f t="shared" si="8"/>
        <v>0</v>
      </c>
      <c r="AT72" s="67"/>
      <c r="AU72" s="224">
        <f t="shared" si="9"/>
        <v>0</v>
      </c>
      <c r="AV72" s="80">
        <f t="shared" si="10"/>
        <v>0</v>
      </c>
      <c r="AW72" s="81">
        <f t="shared" si="11"/>
        <v>0</v>
      </c>
      <c r="AX72" s="28"/>
      <c r="AY72" s="67"/>
      <c r="AZ72" s="67"/>
      <c r="BA72" s="67"/>
      <c r="BB72" s="67"/>
      <c r="BC72" s="67"/>
      <c r="BD72" s="67"/>
      <c r="BE72" s="67"/>
      <c r="BF72" s="67"/>
      <c r="BG72" s="67"/>
      <c r="BH72" s="67"/>
      <c r="BI72" s="67"/>
      <c r="BJ72" s="67"/>
    </row>
    <row r="73" spans="1:62" ht="50.1" customHeight="1" x14ac:dyDescent="0.25">
      <c r="A73" s="43">
        <f>'POA DIGECOG Consolidado'!A53</f>
        <v>0</v>
      </c>
      <c r="B73" s="62"/>
      <c r="C73" s="62"/>
      <c r="D73" s="28"/>
      <c r="E73" s="63"/>
      <c r="F73" s="28"/>
      <c r="G73" s="28"/>
      <c r="H73" s="54"/>
      <c r="I73" s="54"/>
      <c r="J73" s="54"/>
      <c r="K73" s="54"/>
      <c r="L73" s="54"/>
      <c r="M73" s="54"/>
      <c r="N73" s="54"/>
      <c r="O73" s="54"/>
      <c r="P73" s="54"/>
      <c r="Q73" s="28"/>
      <c r="R73" s="95" t="b">
        <f>IF('POA DIGECOG Consolidado'!AJ63="SI",'POA DIGECOG Consolidado'!R63,FALSE)</f>
        <v>0</v>
      </c>
      <c r="S73" s="64"/>
      <c r="T73" s="62"/>
      <c r="U73" s="65"/>
      <c r="V73" s="66"/>
      <c r="W73" s="66"/>
      <c r="X73" s="66"/>
      <c r="Y73" s="66"/>
      <c r="Z73" s="66"/>
      <c r="AA73" s="66"/>
      <c r="AB73" s="66"/>
      <c r="AC73" s="66"/>
      <c r="AD73" s="66"/>
      <c r="AE73" s="51"/>
      <c r="AF73" s="66"/>
      <c r="AG73" s="66"/>
      <c r="AH73" s="66"/>
      <c r="AI73" s="200"/>
      <c r="AJ73" s="215" t="e">
        <f>VLOOKUP(AI73,'Catalogo de insumos'!A50:E435,2,0)</f>
        <v>#N/A</v>
      </c>
      <c r="AK73" s="215" t="e">
        <f>VLOOKUP(AI73,'Catalogo de insumos'!A50:E435,3,0)</f>
        <v>#N/A</v>
      </c>
      <c r="AL73" s="215" t="e">
        <f>VLOOKUP(AI73,'Catalogo de insumos'!A50:E435,4,0)</f>
        <v>#N/A</v>
      </c>
      <c r="AM73" s="215" t="str">
        <f>_xlfn.IFNA(VLOOKUP(AI73,'Catalogo de insumos'!A50:E435,5,FALSE),"0")</f>
        <v>0</v>
      </c>
      <c r="AN73" s="28"/>
      <c r="AO73" s="220">
        <f t="shared" si="6"/>
        <v>0</v>
      </c>
      <c r="AP73" s="67"/>
      <c r="AQ73" s="226">
        <f t="shared" si="7"/>
        <v>0</v>
      </c>
      <c r="AR73" s="67"/>
      <c r="AS73" s="225">
        <f t="shared" si="8"/>
        <v>0</v>
      </c>
      <c r="AT73" s="67"/>
      <c r="AU73" s="224">
        <f t="shared" si="9"/>
        <v>0</v>
      </c>
      <c r="AV73" s="80">
        <f t="shared" si="10"/>
        <v>0</v>
      </c>
      <c r="AW73" s="81">
        <f t="shared" si="11"/>
        <v>0</v>
      </c>
      <c r="AX73" s="28"/>
      <c r="AY73" s="67"/>
      <c r="AZ73" s="67"/>
      <c r="BA73" s="67"/>
      <c r="BB73" s="67"/>
      <c r="BC73" s="67"/>
      <c r="BD73" s="67"/>
      <c r="BE73" s="67"/>
      <c r="BF73" s="67"/>
      <c r="BG73" s="67"/>
      <c r="BH73" s="67"/>
      <c r="BI73" s="67"/>
      <c r="BJ73" s="67"/>
    </row>
    <row r="74" spans="1:62" ht="50.1" customHeight="1" x14ac:dyDescent="0.25">
      <c r="A74" s="43" t="str">
        <f>'POA DIGECOG Consolidado'!A54</f>
        <v>1.2.1.2 Informaciones económicas y financieras del Sector Público dominicano evaluadas conforme al Sistema de Contabilidad Gubernamental.</v>
      </c>
      <c r="B74" s="62"/>
      <c r="C74" s="62"/>
      <c r="D74" s="28"/>
      <c r="E74" s="63"/>
      <c r="F74" s="28"/>
      <c r="G74" s="28"/>
      <c r="H74" s="54"/>
      <c r="I74" s="54"/>
      <c r="J74" s="54"/>
      <c r="K74" s="54"/>
      <c r="L74" s="54"/>
      <c r="M74" s="54"/>
      <c r="N74" s="54"/>
      <c r="O74" s="54"/>
      <c r="P74" s="54"/>
      <c r="Q74" s="28"/>
      <c r="R74" s="95" t="b">
        <f>IF('POA DIGECOG Consolidado'!AJ64="SI",'POA DIGECOG Consolidado'!R64,FALSE)</f>
        <v>0</v>
      </c>
      <c r="S74" s="64"/>
      <c r="T74" s="62"/>
      <c r="U74" s="65"/>
      <c r="V74" s="66"/>
      <c r="W74" s="66"/>
      <c r="X74" s="66"/>
      <c r="Y74" s="66"/>
      <c r="Z74" s="66"/>
      <c r="AA74" s="66"/>
      <c r="AB74" s="66"/>
      <c r="AC74" s="66"/>
      <c r="AD74" s="66"/>
      <c r="AE74" s="51"/>
      <c r="AF74" s="66"/>
      <c r="AG74" s="66"/>
      <c r="AH74" s="66"/>
      <c r="AI74" s="200"/>
      <c r="AJ74" s="215" t="e">
        <f>VLOOKUP(AI74,'Catalogo de insumos'!A51:E436,2,0)</f>
        <v>#N/A</v>
      </c>
      <c r="AK74" s="215" t="e">
        <f>VLOOKUP(AI74,'Catalogo de insumos'!A51:E436,3,0)</f>
        <v>#N/A</v>
      </c>
      <c r="AL74" s="215" t="e">
        <f>VLOOKUP(AI74,'Catalogo de insumos'!A51:E436,4,0)</f>
        <v>#N/A</v>
      </c>
      <c r="AM74" s="215" t="str">
        <f>_xlfn.IFNA(VLOOKUP(AI74,'Catalogo de insumos'!A51:E436,5,FALSE),"0")</f>
        <v>0</v>
      </c>
      <c r="AN74" s="28"/>
      <c r="AO74" s="220">
        <f t="shared" si="6"/>
        <v>0</v>
      </c>
      <c r="AP74" s="67"/>
      <c r="AQ74" s="226">
        <f t="shared" si="7"/>
        <v>0</v>
      </c>
      <c r="AR74" s="67"/>
      <c r="AS74" s="225">
        <f t="shared" si="8"/>
        <v>0</v>
      </c>
      <c r="AT74" s="67"/>
      <c r="AU74" s="224">
        <f t="shared" si="9"/>
        <v>0</v>
      </c>
      <c r="AV74" s="80">
        <f t="shared" si="10"/>
        <v>0</v>
      </c>
      <c r="AW74" s="81">
        <f t="shared" si="11"/>
        <v>0</v>
      </c>
      <c r="AX74" s="28"/>
      <c r="AY74" s="67"/>
      <c r="AZ74" s="67"/>
      <c r="BA74" s="67"/>
      <c r="BB74" s="67"/>
      <c r="BC74" s="67"/>
      <c r="BD74" s="67"/>
      <c r="BE74" s="67"/>
      <c r="BF74" s="67"/>
      <c r="BG74" s="67"/>
      <c r="BH74" s="67"/>
      <c r="BI74" s="67"/>
      <c r="BJ74" s="67"/>
    </row>
    <row r="75" spans="1:62" ht="50.1" customHeight="1" x14ac:dyDescent="0.25">
      <c r="A75" s="43">
        <f>'POA DIGECOG Consolidado'!A55</f>
        <v>0</v>
      </c>
      <c r="B75" s="62"/>
      <c r="C75" s="62"/>
      <c r="D75" s="28"/>
      <c r="E75" s="63"/>
      <c r="F75" s="28"/>
      <c r="G75" s="28"/>
      <c r="H75" s="54"/>
      <c r="I75" s="54"/>
      <c r="J75" s="54"/>
      <c r="K75" s="54"/>
      <c r="L75" s="54"/>
      <c r="M75" s="54"/>
      <c r="N75" s="54"/>
      <c r="O75" s="54"/>
      <c r="P75" s="54"/>
      <c r="Q75" s="28"/>
      <c r="R75" s="95" t="b">
        <f>IF('POA DIGECOG Consolidado'!AJ65="SI",'POA DIGECOG Consolidado'!R65,FALSE)</f>
        <v>0</v>
      </c>
      <c r="S75" s="64"/>
      <c r="T75" s="62"/>
      <c r="U75" s="65"/>
      <c r="V75" s="66"/>
      <c r="W75" s="66"/>
      <c r="X75" s="66"/>
      <c r="Y75" s="66"/>
      <c r="Z75" s="66"/>
      <c r="AA75" s="66"/>
      <c r="AB75" s="66"/>
      <c r="AC75" s="66"/>
      <c r="AD75" s="66"/>
      <c r="AE75" s="51"/>
      <c r="AF75" s="66"/>
      <c r="AG75" s="66"/>
      <c r="AH75" s="66"/>
      <c r="AI75" s="200"/>
      <c r="AJ75" s="215" t="e">
        <f>VLOOKUP(AI75,'Catalogo de insumos'!A52:E437,2,0)</f>
        <v>#N/A</v>
      </c>
      <c r="AK75" s="215" t="e">
        <f>VLOOKUP(AI75,'Catalogo de insumos'!A52:E437,3,0)</f>
        <v>#N/A</v>
      </c>
      <c r="AL75" s="215" t="e">
        <f>VLOOKUP(AI75,'Catalogo de insumos'!A52:E437,4,0)</f>
        <v>#N/A</v>
      </c>
      <c r="AM75" s="215" t="str">
        <f>_xlfn.IFNA(VLOOKUP(AI75,'Catalogo de insumos'!A52:E437,5,FALSE),"0")</f>
        <v>0</v>
      </c>
      <c r="AN75" s="28"/>
      <c r="AO75" s="220">
        <f t="shared" si="6"/>
        <v>0</v>
      </c>
      <c r="AP75" s="67"/>
      <c r="AQ75" s="226">
        <f t="shared" si="7"/>
        <v>0</v>
      </c>
      <c r="AR75" s="67"/>
      <c r="AS75" s="225">
        <f t="shared" si="8"/>
        <v>0</v>
      </c>
      <c r="AT75" s="67"/>
      <c r="AU75" s="224">
        <f t="shared" si="9"/>
        <v>0</v>
      </c>
      <c r="AV75" s="80">
        <f t="shared" si="10"/>
        <v>0</v>
      </c>
      <c r="AW75" s="81">
        <f t="shared" si="11"/>
        <v>0</v>
      </c>
      <c r="AX75" s="28"/>
      <c r="AY75" s="67"/>
      <c r="AZ75" s="67"/>
      <c r="BA75" s="67"/>
      <c r="BB75" s="67"/>
      <c r="BC75" s="67"/>
      <c r="BD75" s="67"/>
      <c r="BE75" s="67"/>
      <c r="BF75" s="67"/>
      <c r="BG75" s="67"/>
      <c r="BH75" s="67"/>
      <c r="BI75" s="67"/>
      <c r="BJ75" s="67"/>
    </row>
    <row r="76" spans="1:62" ht="50.1" customHeight="1" x14ac:dyDescent="0.25">
      <c r="A76" s="43">
        <f>'POA DIGECOG Consolidado'!A56</f>
        <v>0</v>
      </c>
      <c r="B76" s="62"/>
      <c r="C76" s="62"/>
      <c r="D76" s="28"/>
      <c r="E76" s="63"/>
      <c r="F76" s="28"/>
      <c r="G76" s="28"/>
      <c r="H76" s="54"/>
      <c r="I76" s="54"/>
      <c r="J76" s="54"/>
      <c r="K76" s="54"/>
      <c r="L76" s="54"/>
      <c r="M76" s="54"/>
      <c r="N76" s="54"/>
      <c r="O76" s="54"/>
      <c r="P76" s="54"/>
      <c r="Q76" s="28"/>
      <c r="R76" s="95" t="b">
        <f>IF('POA DIGECOG Consolidado'!AJ66="SI",'POA DIGECOG Consolidado'!R66,FALSE)</f>
        <v>0</v>
      </c>
      <c r="S76" s="64"/>
      <c r="T76" s="62"/>
      <c r="U76" s="65"/>
      <c r="V76" s="66"/>
      <c r="W76" s="66"/>
      <c r="X76" s="66"/>
      <c r="Y76" s="66"/>
      <c r="Z76" s="66"/>
      <c r="AA76" s="66"/>
      <c r="AB76" s="66"/>
      <c r="AC76" s="66"/>
      <c r="AD76" s="66"/>
      <c r="AE76" s="51"/>
      <c r="AF76" s="66"/>
      <c r="AG76" s="66"/>
      <c r="AH76" s="66"/>
      <c r="AI76" s="200"/>
      <c r="AJ76" s="215" t="e">
        <f>VLOOKUP(AI76,'Catalogo de insumos'!A53:E438,2,0)</f>
        <v>#N/A</v>
      </c>
      <c r="AK76" s="215" t="e">
        <f>VLOOKUP(AI76,'Catalogo de insumos'!A53:E438,3,0)</f>
        <v>#N/A</v>
      </c>
      <c r="AL76" s="215" t="e">
        <f>VLOOKUP(AI76,'Catalogo de insumos'!A53:E438,4,0)</f>
        <v>#N/A</v>
      </c>
      <c r="AM76" s="215" t="str">
        <f>_xlfn.IFNA(VLOOKUP(AI76,'Catalogo de insumos'!A53:E438,5,FALSE),"0")</f>
        <v>0</v>
      </c>
      <c r="AN76" s="28"/>
      <c r="AO76" s="220">
        <f t="shared" si="6"/>
        <v>0</v>
      </c>
      <c r="AP76" s="67"/>
      <c r="AQ76" s="226">
        <f t="shared" si="7"/>
        <v>0</v>
      </c>
      <c r="AR76" s="67"/>
      <c r="AS76" s="225">
        <f t="shared" si="8"/>
        <v>0</v>
      </c>
      <c r="AT76" s="67"/>
      <c r="AU76" s="224">
        <f t="shared" si="9"/>
        <v>0</v>
      </c>
      <c r="AV76" s="80">
        <f t="shared" si="10"/>
        <v>0</v>
      </c>
      <c r="AW76" s="81">
        <f t="shared" si="11"/>
        <v>0</v>
      </c>
      <c r="AX76" s="28"/>
      <c r="AY76" s="67"/>
      <c r="AZ76" s="67"/>
      <c r="BA76" s="67"/>
      <c r="BB76" s="67"/>
      <c r="BC76" s="67"/>
      <c r="BD76" s="67"/>
      <c r="BE76" s="67"/>
      <c r="BF76" s="67"/>
      <c r="BG76" s="67"/>
      <c r="BH76" s="67"/>
      <c r="BI76" s="67"/>
      <c r="BJ76" s="67"/>
    </row>
    <row r="77" spans="1:62" ht="50.1" customHeight="1" x14ac:dyDescent="0.25">
      <c r="A77" s="43">
        <f>'POA DIGECOG Consolidado'!A57</f>
        <v>0</v>
      </c>
      <c r="B77" s="62"/>
      <c r="C77" s="62"/>
      <c r="D77" s="28"/>
      <c r="E77" s="63"/>
      <c r="F77" s="28"/>
      <c r="G77" s="28"/>
      <c r="H77" s="54"/>
      <c r="I77" s="54"/>
      <c r="J77" s="54"/>
      <c r="K77" s="54"/>
      <c r="L77" s="54"/>
      <c r="M77" s="54"/>
      <c r="N77" s="54"/>
      <c r="O77" s="54"/>
      <c r="P77" s="54"/>
      <c r="Q77" s="28"/>
      <c r="R77" s="95" t="b">
        <f>IF('POA DIGECOG Consolidado'!AJ67="SI",'POA DIGECOG Consolidado'!R67,FALSE)</f>
        <v>0</v>
      </c>
      <c r="S77" s="64"/>
      <c r="T77" s="62"/>
      <c r="U77" s="65"/>
      <c r="V77" s="66"/>
      <c r="W77" s="66"/>
      <c r="X77" s="66"/>
      <c r="Y77" s="66"/>
      <c r="Z77" s="66"/>
      <c r="AA77" s="66"/>
      <c r="AB77" s="66"/>
      <c r="AC77" s="66"/>
      <c r="AD77" s="66"/>
      <c r="AE77" s="51"/>
      <c r="AF77" s="66"/>
      <c r="AG77" s="66"/>
      <c r="AH77" s="66"/>
      <c r="AI77" s="200"/>
      <c r="AJ77" s="215" t="e">
        <f>VLOOKUP(AI77,'Catalogo de insumos'!A54:E439,2,0)</f>
        <v>#N/A</v>
      </c>
      <c r="AK77" s="215" t="e">
        <f>VLOOKUP(AI77,'Catalogo de insumos'!A54:E439,3,0)</f>
        <v>#N/A</v>
      </c>
      <c r="AL77" s="215" t="e">
        <f>VLOOKUP(AI77,'Catalogo de insumos'!A54:E439,4,0)</f>
        <v>#N/A</v>
      </c>
      <c r="AM77" s="215" t="str">
        <f>_xlfn.IFNA(VLOOKUP(AI77,'Catalogo de insumos'!A54:E439,5,FALSE),"0")</f>
        <v>0</v>
      </c>
      <c r="AN77" s="28"/>
      <c r="AO77" s="220">
        <f t="shared" si="6"/>
        <v>0</v>
      </c>
      <c r="AP77" s="67"/>
      <c r="AQ77" s="226">
        <f t="shared" si="7"/>
        <v>0</v>
      </c>
      <c r="AR77" s="67"/>
      <c r="AS77" s="225">
        <f t="shared" si="8"/>
        <v>0</v>
      </c>
      <c r="AT77" s="67"/>
      <c r="AU77" s="224">
        <f t="shared" si="9"/>
        <v>0</v>
      </c>
      <c r="AV77" s="80">
        <f t="shared" si="10"/>
        <v>0</v>
      </c>
      <c r="AW77" s="81">
        <f t="shared" si="11"/>
        <v>0</v>
      </c>
      <c r="AX77" s="28"/>
      <c r="AY77" s="67"/>
      <c r="AZ77" s="67"/>
      <c r="BA77" s="67"/>
      <c r="BB77" s="67"/>
      <c r="BC77" s="67"/>
      <c r="BD77" s="67"/>
      <c r="BE77" s="67"/>
      <c r="BF77" s="67"/>
      <c r="BG77" s="67"/>
      <c r="BH77" s="67"/>
      <c r="BI77" s="67"/>
      <c r="BJ77" s="67"/>
    </row>
    <row r="78" spans="1:62" ht="50.1" customHeight="1" x14ac:dyDescent="0.25">
      <c r="A78" s="43">
        <f>'POA DIGECOG Consolidado'!A58</f>
        <v>0</v>
      </c>
      <c r="B78" s="62"/>
      <c r="C78" s="62"/>
      <c r="D78" s="28"/>
      <c r="E78" s="63"/>
      <c r="F78" s="28"/>
      <c r="G78" s="28"/>
      <c r="H78" s="54"/>
      <c r="I78" s="54"/>
      <c r="J78" s="54"/>
      <c r="K78" s="54"/>
      <c r="L78" s="54"/>
      <c r="M78" s="54"/>
      <c r="N78" s="54"/>
      <c r="O78" s="54"/>
      <c r="P78" s="54"/>
      <c r="Q78" s="28"/>
      <c r="R78" s="95" t="b">
        <f>IF('POA DIGECOG Consolidado'!AJ68="SI",'POA DIGECOG Consolidado'!R68,FALSE)</f>
        <v>0</v>
      </c>
      <c r="S78" s="64"/>
      <c r="T78" s="62"/>
      <c r="U78" s="65"/>
      <c r="V78" s="66"/>
      <c r="W78" s="66"/>
      <c r="X78" s="66"/>
      <c r="Y78" s="66"/>
      <c r="Z78" s="66"/>
      <c r="AA78" s="66"/>
      <c r="AB78" s="66"/>
      <c r="AC78" s="66"/>
      <c r="AD78" s="66"/>
      <c r="AE78" s="51"/>
      <c r="AF78" s="66"/>
      <c r="AG78" s="66"/>
      <c r="AH78" s="66"/>
      <c r="AI78" s="200"/>
      <c r="AJ78" s="215" t="e">
        <f>VLOOKUP(AI78,'Catalogo de insumos'!A55:E440,2,0)</f>
        <v>#N/A</v>
      </c>
      <c r="AK78" s="215" t="e">
        <f>VLOOKUP(AI78,'Catalogo de insumos'!A55:E440,3,0)</f>
        <v>#N/A</v>
      </c>
      <c r="AL78" s="215" t="e">
        <f>VLOOKUP(AI78,'Catalogo de insumos'!A55:E440,4,0)</f>
        <v>#N/A</v>
      </c>
      <c r="AM78" s="215" t="str">
        <f>_xlfn.IFNA(VLOOKUP(AI78,'Catalogo de insumos'!A55:E440,5,FALSE),"0")</f>
        <v>0</v>
      </c>
      <c r="AN78" s="28"/>
      <c r="AO78" s="220">
        <f t="shared" si="6"/>
        <v>0</v>
      </c>
      <c r="AP78" s="67"/>
      <c r="AQ78" s="226">
        <f t="shared" si="7"/>
        <v>0</v>
      </c>
      <c r="AR78" s="67"/>
      <c r="AS78" s="225">
        <f t="shared" si="8"/>
        <v>0</v>
      </c>
      <c r="AT78" s="67"/>
      <c r="AU78" s="224">
        <f t="shared" si="9"/>
        <v>0</v>
      </c>
      <c r="AV78" s="80">
        <f t="shared" si="10"/>
        <v>0</v>
      </c>
      <c r="AW78" s="81">
        <f t="shared" si="11"/>
        <v>0</v>
      </c>
      <c r="AX78" s="28"/>
      <c r="AY78" s="67"/>
      <c r="AZ78" s="67"/>
      <c r="BA78" s="67"/>
      <c r="BB78" s="67"/>
      <c r="BC78" s="67"/>
      <c r="BD78" s="67"/>
      <c r="BE78" s="67"/>
      <c r="BF78" s="67"/>
      <c r="BG78" s="67"/>
      <c r="BH78" s="67"/>
      <c r="BI78" s="67"/>
      <c r="BJ78" s="67"/>
    </row>
    <row r="79" spans="1:62" ht="50.1" customHeight="1" x14ac:dyDescent="0.25">
      <c r="A79" s="43">
        <f>'POA DIGECOG Consolidado'!A59</f>
        <v>0</v>
      </c>
      <c r="B79" s="62"/>
      <c r="C79" s="62"/>
      <c r="D79" s="28"/>
      <c r="E79" s="63"/>
      <c r="F79" s="28"/>
      <c r="G79" s="28"/>
      <c r="H79" s="54"/>
      <c r="I79" s="54"/>
      <c r="J79" s="54"/>
      <c r="K79" s="54"/>
      <c r="L79" s="54"/>
      <c r="M79" s="54"/>
      <c r="N79" s="54"/>
      <c r="O79" s="54"/>
      <c r="P79" s="54"/>
      <c r="Q79" s="28"/>
      <c r="R79" s="95" t="b">
        <f>IF('POA DIGECOG Consolidado'!AJ69="SI",'POA DIGECOG Consolidado'!R69,FALSE)</f>
        <v>0</v>
      </c>
      <c r="S79" s="64"/>
      <c r="T79" s="62"/>
      <c r="U79" s="65"/>
      <c r="V79" s="66"/>
      <c r="W79" s="66"/>
      <c r="X79" s="66"/>
      <c r="Y79" s="66"/>
      <c r="Z79" s="66"/>
      <c r="AA79" s="66"/>
      <c r="AB79" s="66"/>
      <c r="AC79" s="66"/>
      <c r="AD79" s="66"/>
      <c r="AE79" s="51"/>
      <c r="AF79" s="66"/>
      <c r="AG79" s="66"/>
      <c r="AH79" s="66"/>
      <c r="AI79" s="200"/>
      <c r="AJ79" s="215" t="e">
        <f>VLOOKUP(AI79,'Catalogo de insumos'!A56:E441,2,0)</f>
        <v>#N/A</v>
      </c>
      <c r="AK79" s="215" t="e">
        <f>VLOOKUP(AI79,'Catalogo de insumos'!A56:E441,3,0)</f>
        <v>#N/A</v>
      </c>
      <c r="AL79" s="215" t="e">
        <f>VLOOKUP(AI79,'Catalogo de insumos'!A56:E441,4,0)</f>
        <v>#N/A</v>
      </c>
      <c r="AM79" s="215" t="str">
        <f>_xlfn.IFNA(VLOOKUP(AI79,'Catalogo de insumos'!A56:E441,5,FALSE),"0")</f>
        <v>0</v>
      </c>
      <c r="AN79" s="28"/>
      <c r="AO79" s="220">
        <f t="shared" si="6"/>
        <v>0</v>
      </c>
      <c r="AP79" s="67"/>
      <c r="AQ79" s="226">
        <f t="shared" si="7"/>
        <v>0</v>
      </c>
      <c r="AR79" s="67"/>
      <c r="AS79" s="225">
        <f t="shared" si="8"/>
        <v>0</v>
      </c>
      <c r="AT79" s="67"/>
      <c r="AU79" s="224">
        <f t="shared" si="9"/>
        <v>0</v>
      </c>
      <c r="AV79" s="80">
        <f t="shared" si="10"/>
        <v>0</v>
      </c>
      <c r="AW79" s="81">
        <f t="shared" si="11"/>
        <v>0</v>
      </c>
      <c r="AX79" s="28"/>
      <c r="AY79" s="67"/>
      <c r="AZ79" s="67"/>
      <c r="BA79" s="67"/>
      <c r="BB79" s="67"/>
      <c r="BC79" s="67"/>
      <c r="BD79" s="67"/>
      <c r="BE79" s="67"/>
      <c r="BF79" s="67"/>
      <c r="BG79" s="67"/>
      <c r="BH79" s="67"/>
      <c r="BI79" s="67"/>
      <c r="BJ79" s="67"/>
    </row>
    <row r="80" spans="1:62" ht="50.1" customHeight="1" x14ac:dyDescent="0.25">
      <c r="A80" s="43">
        <f>'POA DIGECOG Consolidado'!A61</f>
        <v>0</v>
      </c>
      <c r="B80" s="62"/>
      <c r="C80" s="62"/>
      <c r="D80" s="28"/>
      <c r="E80" s="63"/>
      <c r="F80" s="28"/>
      <c r="G80" s="28"/>
      <c r="H80" s="54"/>
      <c r="I80" s="54"/>
      <c r="J80" s="54"/>
      <c r="K80" s="54"/>
      <c r="L80" s="54"/>
      <c r="M80" s="54"/>
      <c r="N80" s="54"/>
      <c r="O80" s="54"/>
      <c r="P80" s="54"/>
      <c r="Q80" s="28"/>
      <c r="R80" s="95" t="b">
        <f>IF('POA DIGECOG Consolidado'!AJ70="SI",'POA DIGECOG Consolidado'!R70,FALSE)</f>
        <v>0</v>
      </c>
      <c r="S80" s="64"/>
      <c r="T80" s="62"/>
      <c r="U80" s="65"/>
      <c r="V80" s="66"/>
      <c r="W80" s="66"/>
      <c r="X80" s="66"/>
      <c r="Y80" s="66"/>
      <c r="Z80" s="66"/>
      <c r="AA80" s="66"/>
      <c r="AB80" s="66"/>
      <c r="AC80" s="66"/>
      <c r="AD80" s="66"/>
      <c r="AE80" s="51"/>
      <c r="AF80" s="66"/>
      <c r="AG80" s="66"/>
      <c r="AH80" s="66"/>
      <c r="AI80" s="200"/>
      <c r="AJ80" s="215" t="e">
        <f>VLOOKUP(AI80,'Catalogo de insumos'!A57:E442,2,0)</f>
        <v>#N/A</v>
      </c>
      <c r="AK80" s="215" t="e">
        <f>VLOOKUP(AI80,'Catalogo de insumos'!A57:E442,3,0)</f>
        <v>#N/A</v>
      </c>
      <c r="AL80" s="215" t="e">
        <f>VLOOKUP(AI80,'Catalogo de insumos'!A57:E442,4,0)</f>
        <v>#N/A</v>
      </c>
      <c r="AM80" s="215" t="str">
        <f>_xlfn.IFNA(VLOOKUP(AI80,'Catalogo de insumos'!A57:E442,5,FALSE),"0")</f>
        <v>0</v>
      </c>
      <c r="AN80" s="28"/>
      <c r="AO80" s="220">
        <f t="shared" si="6"/>
        <v>0</v>
      </c>
      <c r="AP80" s="67"/>
      <c r="AQ80" s="226">
        <f t="shared" si="7"/>
        <v>0</v>
      </c>
      <c r="AR80" s="67"/>
      <c r="AS80" s="225">
        <f t="shared" si="8"/>
        <v>0</v>
      </c>
      <c r="AT80" s="67"/>
      <c r="AU80" s="224">
        <f t="shared" si="9"/>
        <v>0</v>
      </c>
      <c r="AV80" s="80">
        <f t="shared" si="10"/>
        <v>0</v>
      </c>
      <c r="AW80" s="81">
        <f t="shared" si="11"/>
        <v>0</v>
      </c>
      <c r="AX80" s="28"/>
      <c r="AY80" s="67"/>
      <c r="AZ80" s="67"/>
      <c r="BA80" s="67"/>
      <c r="BB80" s="67"/>
      <c r="BC80" s="67"/>
      <c r="BD80" s="67"/>
      <c r="BE80" s="67"/>
      <c r="BF80" s="67"/>
      <c r="BG80" s="67"/>
      <c r="BH80" s="67"/>
      <c r="BI80" s="67"/>
      <c r="BJ80" s="67"/>
    </row>
    <row r="81" spans="1:62" ht="50.1" customHeight="1" x14ac:dyDescent="0.25">
      <c r="A81" s="43">
        <f>'POA DIGECOG Consolidado'!A62</f>
        <v>0</v>
      </c>
      <c r="B81" s="62"/>
      <c r="C81" s="62"/>
      <c r="D81" s="28"/>
      <c r="E81" s="63"/>
      <c r="F81" s="28"/>
      <c r="G81" s="28"/>
      <c r="H81" s="54"/>
      <c r="I81" s="54"/>
      <c r="J81" s="54"/>
      <c r="K81" s="54"/>
      <c r="L81" s="54"/>
      <c r="M81" s="54"/>
      <c r="N81" s="54"/>
      <c r="O81" s="54"/>
      <c r="P81" s="54"/>
      <c r="Q81" s="28"/>
      <c r="R81" s="95" t="b">
        <f>IF('POA DIGECOG Consolidado'!AJ71="SI",'POA DIGECOG Consolidado'!R71,FALSE)</f>
        <v>0</v>
      </c>
      <c r="S81" s="64"/>
      <c r="T81" s="62"/>
      <c r="U81" s="65"/>
      <c r="V81" s="66"/>
      <c r="W81" s="66"/>
      <c r="X81" s="66"/>
      <c r="Y81" s="66"/>
      <c r="Z81" s="66"/>
      <c r="AA81" s="66"/>
      <c r="AB81" s="66"/>
      <c r="AC81" s="66"/>
      <c r="AD81" s="66"/>
      <c r="AE81" s="51"/>
      <c r="AF81" s="66"/>
      <c r="AG81" s="66"/>
      <c r="AH81" s="66"/>
      <c r="AI81" s="200"/>
      <c r="AJ81" s="215" t="e">
        <f>VLOOKUP(AI81,'Catalogo de insumos'!A58:E443,2,0)</f>
        <v>#N/A</v>
      </c>
      <c r="AK81" s="215" t="e">
        <f>VLOOKUP(AI81,'Catalogo de insumos'!A58:E443,3,0)</f>
        <v>#N/A</v>
      </c>
      <c r="AL81" s="215" t="e">
        <f>VLOOKUP(AI81,'Catalogo de insumos'!A58:E443,4,0)</f>
        <v>#N/A</v>
      </c>
      <c r="AM81" s="215" t="str">
        <f>_xlfn.IFNA(VLOOKUP(AI81,'Catalogo de insumos'!A58:E443,5,FALSE),"0")</f>
        <v>0</v>
      </c>
      <c r="AN81" s="28"/>
      <c r="AO81" s="220">
        <f t="shared" si="6"/>
        <v>0</v>
      </c>
      <c r="AP81" s="67"/>
      <c r="AQ81" s="226">
        <f t="shared" si="7"/>
        <v>0</v>
      </c>
      <c r="AR81" s="67"/>
      <c r="AS81" s="225">
        <f t="shared" si="8"/>
        <v>0</v>
      </c>
      <c r="AT81" s="67"/>
      <c r="AU81" s="224">
        <f t="shared" si="9"/>
        <v>0</v>
      </c>
      <c r="AV81" s="80">
        <f t="shared" si="10"/>
        <v>0</v>
      </c>
      <c r="AW81" s="81">
        <f t="shared" si="11"/>
        <v>0</v>
      </c>
      <c r="AX81" s="28"/>
      <c r="AY81" s="67"/>
      <c r="AZ81" s="67"/>
      <c r="BA81" s="67"/>
      <c r="BB81" s="67"/>
      <c r="BC81" s="67"/>
      <c r="BD81" s="67"/>
      <c r="BE81" s="67"/>
      <c r="BF81" s="67"/>
      <c r="BG81" s="67"/>
      <c r="BH81" s="67"/>
      <c r="BI81" s="67"/>
      <c r="BJ81" s="67"/>
    </row>
    <row r="82" spans="1:62" ht="50.1" customHeight="1" x14ac:dyDescent="0.25">
      <c r="A82" s="43">
        <f>'POA DIGECOG Consolidado'!A63</f>
        <v>0</v>
      </c>
      <c r="B82" s="62"/>
      <c r="C82" s="62"/>
      <c r="D82" s="28"/>
      <c r="E82" s="63"/>
      <c r="F82" s="28"/>
      <c r="G82" s="28"/>
      <c r="H82" s="54"/>
      <c r="I82" s="54"/>
      <c r="J82" s="54"/>
      <c r="K82" s="54"/>
      <c r="L82" s="54"/>
      <c r="M82" s="54"/>
      <c r="N82" s="54"/>
      <c r="O82" s="54"/>
      <c r="P82" s="54"/>
      <c r="Q82" s="28"/>
      <c r="R82" s="95" t="b">
        <f>IF('POA DIGECOG Consolidado'!AJ72="SI",'POA DIGECOG Consolidado'!R72,FALSE)</f>
        <v>0</v>
      </c>
      <c r="S82" s="64"/>
      <c r="T82" s="62"/>
      <c r="U82" s="65"/>
      <c r="V82" s="66"/>
      <c r="W82" s="66"/>
      <c r="X82" s="66"/>
      <c r="Y82" s="66"/>
      <c r="Z82" s="66"/>
      <c r="AA82" s="66"/>
      <c r="AB82" s="66"/>
      <c r="AC82" s="66"/>
      <c r="AD82" s="66"/>
      <c r="AE82" s="51"/>
      <c r="AF82" s="66"/>
      <c r="AG82" s="66"/>
      <c r="AH82" s="66"/>
      <c r="AI82" s="200"/>
      <c r="AJ82" s="215" t="e">
        <f>VLOOKUP(AI82,'Catalogo de insumos'!A59:E444,2,0)</f>
        <v>#N/A</v>
      </c>
      <c r="AK82" s="215" t="e">
        <f>VLOOKUP(AI82,'Catalogo de insumos'!A59:E444,3,0)</f>
        <v>#N/A</v>
      </c>
      <c r="AL82" s="215" t="e">
        <f>VLOOKUP(AI82,'Catalogo de insumos'!A59:E444,4,0)</f>
        <v>#N/A</v>
      </c>
      <c r="AM82" s="215" t="str">
        <f>_xlfn.IFNA(VLOOKUP(AI82,'Catalogo de insumos'!A59:E444,5,FALSE),"0")</f>
        <v>0</v>
      </c>
      <c r="AN82" s="28"/>
      <c r="AO82" s="220">
        <f t="shared" si="6"/>
        <v>0</v>
      </c>
      <c r="AP82" s="67"/>
      <c r="AQ82" s="226">
        <f t="shared" si="7"/>
        <v>0</v>
      </c>
      <c r="AR82" s="67"/>
      <c r="AS82" s="225">
        <f t="shared" si="8"/>
        <v>0</v>
      </c>
      <c r="AT82" s="67"/>
      <c r="AU82" s="224">
        <f t="shared" si="9"/>
        <v>0</v>
      </c>
      <c r="AV82" s="80">
        <f t="shared" si="10"/>
        <v>0</v>
      </c>
      <c r="AW82" s="81">
        <f t="shared" si="11"/>
        <v>0</v>
      </c>
      <c r="AX82" s="28"/>
      <c r="AY82" s="67"/>
      <c r="AZ82" s="67"/>
      <c r="BA82" s="67"/>
      <c r="BB82" s="67"/>
      <c r="BC82" s="67"/>
      <c r="BD82" s="67"/>
      <c r="BE82" s="67"/>
      <c r="BF82" s="67"/>
      <c r="BG82" s="67"/>
      <c r="BH82" s="67"/>
      <c r="BI82" s="67"/>
      <c r="BJ82" s="67"/>
    </row>
    <row r="83" spans="1:62" ht="50.1" customHeight="1" x14ac:dyDescent="0.25">
      <c r="A83" s="43">
        <f>'POA DIGECOG Consolidado'!A64</f>
        <v>0</v>
      </c>
      <c r="B83" s="62"/>
      <c r="C83" s="62"/>
      <c r="D83" s="28"/>
      <c r="E83" s="63"/>
      <c r="F83" s="28"/>
      <c r="G83" s="28"/>
      <c r="H83" s="54"/>
      <c r="I83" s="54"/>
      <c r="J83" s="54"/>
      <c r="K83" s="54"/>
      <c r="L83" s="54"/>
      <c r="M83" s="54"/>
      <c r="N83" s="54"/>
      <c r="O83" s="54"/>
      <c r="P83" s="54"/>
      <c r="Q83" s="28"/>
      <c r="R83" s="95" t="b">
        <f>IF('POA DIGECOG Consolidado'!AJ73="SI",'POA DIGECOG Consolidado'!R73,FALSE)</f>
        <v>0</v>
      </c>
      <c r="S83" s="64"/>
      <c r="T83" s="62"/>
      <c r="U83" s="65"/>
      <c r="V83" s="66"/>
      <c r="W83" s="66"/>
      <c r="X83" s="66"/>
      <c r="Y83" s="66"/>
      <c r="Z83" s="66"/>
      <c r="AA83" s="66"/>
      <c r="AB83" s="66"/>
      <c r="AC83" s="66"/>
      <c r="AD83" s="66"/>
      <c r="AE83" s="51"/>
      <c r="AF83" s="66"/>
      <c r="AG83" s="66"/>
      <c r="AH83" s="66"/>
      <c r="AI83" s="200"/>
      <c r="AJ83" s="215" t="e">
        <f>VLOOKUP(AI83,'Catalogo de insumos'!A60:E445,2,0)</f>
        <v>#N/A</v>
      </c>
      <c r="AK83" s="215" t="e">
        <f>VLOOKUP(AI83,'Catalogo de insumos'!A60:E445,3,0)</f>
        <v>#N/A</v>
      </c>
      <c r="AL83" s="215" t="e">
        <f>VLOOKUP(AI83,'Catalogo de insumos'!A60:E445,4,0)</f>
        <v>#N/A</v>
      </c>
      <c r="AM83" s="215" t="str">
        <f>_xlfn.IFNA(VLOOKUP(AI83,'Catalogo de insumos'!A60:E445,5,FALSE),"0")</f>
        <v>0</v>
      </c>
      <c r="AN83" s="28"/>
      <c r="AO83" s="220">
        <f t="shared" si="6"/>
        <v>0</v>
      </c>
      <c r="AP83" s="67"/>
      <c r="AQ83" s="226">
        <f t="shared" si="7"/>
        <v>0</v>
      </c>
      <c r="AR83" s="67"/>
      <c r="AS83" s="225">
        <f t="shared" si="8"/>
        <v>0</v>
      </c>
      <c r="AT83" s="67"/>
      <c r="AU83" s="224">
        <f t="shared" si="9"/>
        <v>0</v>
      </c>
      <c r="AV83" s="80">
        <f t="shared" si="10"/>
        <v>0</v>
      </c>
      <c r="AW83" s="81">
        <f t="shared" si="11"/>
        <v>0</v>
      </c>
      <c r="AX83" s="28"/>
      <c r="AY83" s="67"/>
      <c r="AZ83" s="67"/>
      <c r="BA83" s="67"/>
      <c r="BB83" s="67"/>
      <c r="BC83" s="67"/>
      <c r="BD83" s="67"/>
      <c r="BE83" s="67"/>
      <c r="BF83" s="67"/>
      <c r="BG83" s="67"/>
      <c r="BH83" s="67"/>
      <c r="BI83" s="67"/>
      <c r="BJ83" s="67"/>
    </row>
    <row r="84" spans="1:62" ht="50.1" customHeight="1" x14ac:dyDescent="0.25">
      <c r="A84" s="43">
        <f>'POA DIGECOG Consolidado'!A65</f>
        <v>0</v>
      </c>
      <c r="B84" s="62"/>
      <c r="C84" s="62"/>
      <c r="D84" s="28"/>
      <c r="E84" s="63"/>
      <c r="F84" s="28"/>
      <c r="G84" s="28"/>
      <c r="H84" s="54"/>
      <c r="I84" s="54"/>
      <c r="J84" s="54"/>
      <c r="K84" s="54"/>
      <c r="L84" s="54"/>
      <c r="M84" s="54"/>
      <c r="N84" s="54"/>
      <c r="O84" s="54"/>
      <c r="P84" s="54"/>
      <c r="Q84" s="28"/>
      <c r="R84" s="95" t="b">
        <f>IF('POA DIGECOG Consolidado'!AJ74="SI",'POA DIGECOG Consolidado'!R74,FALSE)</f>
        <v>0</v>
      </c>
      <c r="S84" s="64"/>
      <c r="T84" s="62"/>
      <c r="U84" s="65"/>
      <c r="V84" s="66"/>
      <c r="W84" s="66"/>
      <c r="X84" s="66"/>
      <c r="Y84" s="66"/>
      <c r="Z84" s="66"/>
      <c r="AA84" s="66"/>
      <c r="AB84" s="66"/>
      <c r="AC84" s="66"/>
      <c r="AD84" s="66"/>
      <c r="AE84" s="51"/>
      <c r="AF84" s="66"/>
      <c r="AG84" s="66"/>
      <c r="AH84" s="66"/>
      <c r="AI84" s="200"/>
      <c r="AJ84" s="215" t="e">
        <f>VLOOKUP(AI84,'Catalogo de insumos'!A61:E446,2,0)</f>
        <v>#N/A</v>
      </c>
      <c r="AK84" s="215" t="e">
        <f>VLOOKUP(AI84,'Catalogo de insumos'!A61:E446,3,0)</f>
        <v>#N/A</v>
      </c>
      <c r="AL84" s="215" t="e">
        <f>VLOOKUP(AI84,'Catalogo de insumos'!A61:E446,4,0)</f>
        <v>#N/A</v>
      </c>
      <c r="AM84" s="215" t="str">
        <f>_xlfn.IFNA(VLOOKUP(AI84,'Catalogo de insumos'!A61:E446,5,FALSE),"0")</f>
        <v>0</v>
      </c>
      <c r="AN84" s="28"/>
      <c r="AO84" s="220">
        <f t="shared" si="6"/>
        <v>0</v>
      </c>
      <c r="AP84" s="67"/>
      <c r="AQ84" s="226">
        <f t="shared" si="7"/>
        <v>0</v>
      </c>
      <c r="AR84" s="67"/>
      <c r="AS84" s="225">
        <f t="shared" si="8"/>
        <v>0</v>
      </c>
      <c r="AT84" s="67"/>
      <c r="AU84" s="224">
        <f t="shared" si="9"/>
        <v>0</v>
      </c>
      <c r="AV84" s="80">
        <f t="shared" si="10"/>
        <v>0</v>
      </c>
      <c r="AW84" s="81">
        <f t="shared" si="11"/>
        <v>0</v>
      </c>
      <c r="AX84" s="28"/>
      <c r="AY84" s="67"/>
      <c r="AZ84" s="67"/>
      <c r="BA84" s="67"/>
      <c r="BB84" s="67"/>
      <c r="BC84" s="67"/>
      <c r="BD84" s="67"/>
      <c r="BE84" s="67"/>
      <c r="BF84" s="67"/>
      <c r="BG84" s="67"/>
      <c r="BH84" s="67"/>
      <c r="BI84" s="67"/>
      <c r="BJ84" s="67"/>
    </row>
    <row r="85" spans="1:62" ht="50.1" customHeight="1" x14ac:dyDescent="0.25">
      <c r="A85" s="43">
        <f>'POA DIGECOG Consolidado'!A66</f>
        <v>0</v>
      </c>
      <c r="B85" s="62"/>
      <c r="C85" s="62"/>
      <c r="D85" s="28"/>
      <c r="E85" s="63"/>
      <c r="F85" s="28"/>
      <c r="G85" s="28"/>
      <c r="H85" s="54"/>
      <c r="I85" s="54"/>
      <c r="J85" s="54"/>
      <c r="K85" s="54"/>
      <c r="L85" s="54"/>
      <c r="M85" s="54"/>
      <c r="N85" s="54"/>
      <c r="O85" s="54"/>
      <c r="P85" s="54"/>
      <c r="Q85" s="28"/>
      <c r="R85" s="95" t="b">
        <f>IF('POA DIGECOG Consolidado'!AJ75="SI",'POA DIGECOG Consolidado'!R75,FALSE)</f>
        <v>0</v>
      </c>
      <c r="S85" s="64"/>
      <c r="T85" s="62"/>
      <c r="U85" s="65"/>
      <c r="V85" s="66"/>
      <c r="W85" s="66"/>
      <c r="X85" s="66"/>
      <c r="Y85" s="66"/>
      <c r="Z85" s="66"/>
      <c r="AA85" s="66"/>
      <c r="AB85" s="66"/>
      <c r="AC85" s="66"/>
      <c r="AD85" s="66"/>
      <c r="AE85" s="51"/>
      <c r="AF85" s="66"/>
      <c r="AG85" s="66"/>
      <c r="AH85" s="66"/>
      <c r="AI85" s="200"/>
      <c r="AJ85" s="215" t="e">
        <f>VLOOKUP(AI85,'Catalogo de insumos'!A62:E447,2,0)</f>
        <v>#N/A</v>
      </c>
      <c r="AK85" s="215" t="e">
        <f>VLOOKUP(AI85,'Catalogo de insumos'!A62:E447,3,0)</f>
        <v>#N/A</v>
      </c>
      <c r="AL85" s="215" t="e">
        <f>VLOOKUP(AI85,'Catalogo de insumos'!A62:E447,4,0)</f>
        <v>#N/A</v>
      </c>
      <c r="AM85" s="215" t="str">
        <f>_xlfn.IFNA(VLOOKUP(AI85,'Catalogo de insumos'!A62:E447,5,FALSE),"0")</f>
        <v>0</v>
      </c>
      <c r="AN85" s="28"/>
      <c r="AO85" s="220">
        <f t="shared" si="6"/>
        <v>0</v>
      </c>
      <c r="AP85" s="67"/>
      <c r="AQ85" s="226">
        <f t="shared" si="7"/>
        <v>0</v>
      </c>
      <c r="AR85" s="67"/>
      <c r="AS85" s="225">
        <f t="shared" si="8"/>
        <v>0</v>
      </c>
      <c r="AT85" s="67"/>
      <c r="AU85" s="224">
        <f t="shared" si="9"/>
        <v>0</v>
      </c>
      <c r="AV85" s="80">
        <f t="shared" si="10"/>
        <v>0</v>
      </c>
      <c r="AW85" s="81">
        <f t="shared" si="11"/>
        <v>0</v>
      </c>
      <c r="AX85" s="28"/>
      <c r="AY85" s="67"/>
      <c r="AZ85" s="67"/>
      <c r="BA85" s="67"/>
      <c r="BB85" s="67"/>
      <c r="BC85" s="67"/>
      <c r="BD85" s="67"/>
      <c r="BE85" s="67"/>
      <c r="BF85" s="67"/>
      <c r="BG85" s="67"/>
      <c r="BH85" s="67"/>
      <c r="BI85" s="67"/>
      <c r="BJ85" s="67"/>
    </row>
    <row r="86" spans="1:62" ht="50.1" customHeight="1" x14ac:dyDescent="0.25">
      <c r="A86" s="43">
        <f>'POA DIGECOG Consolidado'!A67</f>
        <v>0</v>
      </c>
      <c r="B86" s="62"/>
      <c r="C86" s="62"/>
      <c r="D86" s="28"/>
      <c r="E86" s="63"/>
      <c r="F86" s="28"/>
      <c r="G86" s="28"/>
      <c r="H86" s="54"/>
      <c r="I86" s="54"/>
      <c r="J86" s="54"/>
      <c r="K86" s="54"/>
      <c r="L86" s="54"/>
      <c r="M86" s="54"/>
      <c r="N86" s="54"/>
      <c r="O86" s="54"/>
      <c r="P86" s="54"/>
      <c r="Q86" s="28"/>
      <c r="R86" s="95" t="str">
        <f>IF('POA DIGECOG Consolidado'!AJ76="SI",'POA DIGECOG Consolidado'!R76,FALSE)</f>
        <v>1. Capacitar al personal de asistencia técnica</v>
      </c>
      <c r="S86" s="64"/>
      <c r="T86" s="62"/>
      <c r="U86" s="65"/>
      <c r="V86" s="66"/>
      <c r="W86" s="66"/>
      <c r="X86" s="66"/>
      <c r="Y86" s="66"/>
      <c r="Z86" s="66"/>
      <c r="AA86" s="66"/>
      <c r="AB86" s="66"/>
      <c r="AC86" s="66"/>
      <c r="AD86" s="66"/>
      <c r="AE86" s="51"/>
      <c r="AF86" s="66"/>
      <c r="AG86" s="66"/>
      <c r="AH86" s="66"/>
      <c r="AI86" s="200"/>
      <c r="AJ86" s="215" t="e">
        <f>VLOOKUP(AI86,'Catalogo de insumos'!A63:E448,2,0)</f>
        <v>#N/A</v>
      </c>
      <c r="AK86" s="215" t="e">
        <f>VLOOKUP(AI86,'Catalogo de insumos'!A63:E448,3,0)</f>
        <v>#N/A</v>
      </c>
      <c r="AL86" s="215" t="e">
        <f>VLOOKUP(AI86,'Catalogo de insumos'!A63:E448,4,0)</f>
        <v>#N/A</v>
      </c>
      <c r="AM86" s="215" t="str">
        <f>_xlfn.IFNA(VLOOKUP(AI86,'Catalogo de insumos'!A63:E448,5,FALSE),"0")</f>
        <v>0</v>
      </c>
      <c r="AN86" s="28"/>
      <c r="AO86" s="220">
        <f t="shared" si="6"/>
        <v>0</v>
      </c>
      <c r="AP86" s="67"/>
      <c r="AQ86" s="226">
        <f t="shared" si="7"/>
        <v>0</v>
      </c>
      <c r="AR86" s="67"/>
      <c r="AS86" s="225">
        <f t="shared" si="8"/>
        <v>0</v>
      </c>
      <c r="AT86" s="67"/>
      <c r="AU86" s="224">
        <f t="shared" si="9"/>
        <v>0</v>
      </c>
      <c r="AV86" s="80">
        <f t="shared" si="10"/>
        <v>0</v>
      </c>
      <c r="AW86" s="81">
        <f t="shared" si="11"/>
        <v>0</v>
      </c>
      <c r="AX86" s="28"/>
      <c r="AY86" s="67"/>
      <c r="AZ86" s="67"/>
      <c r="BA86" s="67"/>
      <c r="BB86" s="67"/>
      <c r="BC86" s="67"/>
      <c r="BD86" s="67"/>
      <c r="BE86" s="67"/>
      <c r="BF86" s="67"/>
      <c r="BG86" s="67"/>
      <c r="BH86" s="67"/>
      <c r="BI86" s="67"/>
      <c r="BJ86" s="67"/>
    </row>
    <row r="87" spans="1:62" ht="50.1" customHeight="1" x14ac:dyDescent="0.25">
      <c r="A87" s="43">
        <f>'POA DIGECOG Consolidado'!A68</f>
        <v>0</v>
      </c>
      <c r="B87" s="62"/>
      <c r="C87" s="62"/>
      <c r="D87" s="28"/>
      <c r="E87" s="63"/>
      <c r="F87" s="28"/>
      <c r="G87" s="28"/>
      <c r="H87" s="54"/>
      <c r="I87" s="54"/>
      <c r="J87" s="54"/>
      <c r="K87" s="54"/>
      <c r="L87" s="54"/>
      <c r="M87" s="54"/>
      <c r="N87" s="54"/>
      <c r="O87" s="54"/>
      <c r="P87" s="54"/>
      <c r="Q87" s="28"/>
      <c r="R87" s="95" t="str">
        <f>IF('POA DIGECOG Consolidado'!AJ77="SI",'POA DIGECOG Consolidado'!R77,FALSE)</f>
        <v>2. Elaborar los procedimientos y formularios correspondientes.</v>
      </c>
      <c r="S87" s="64"/>
      <c r="T87" s="62"/>
      <c r="U87" s="65"/>
      <c r="V87" s="66"/>
      <c r="W87" s="66"/>
      <c r="X87" s="66"/>
      <c r="Y87" s="66"/>
      <c r="Z87" s="66"/>
      <c r="AA87" s="66"/>
      <c r="AB87" s="66"/>
      <c r="AC87" s="66"/>
      <c r="AD87" s="66"/>
      <c r="AE87" s="51"/>
      <c r="AF87" s="66"/>
      <c r="AG87" s="66"/>
      <c r="AH87" s="66"/>
      <c r="AI87" s="200"/>
      <c r="AJ87" s="215" t="e">
        <f>VLOOKUP(AI87,'Catalogo de insumos'!A64:E449,2,0)</f>
        <v>#N/A</v>
      </c>
      <c r="AK87" s="215" t="e">
        <f>VLOOKUP(AI87,'Catalogo de insumos'!A64:E449,3,0)</f>
        <v>#N/A</v>
      </c>
      <c r="AL87" s="215" t="e">
        <f>VLOOKUP(AI87,'Catalogo de insumos'!A64:E449,4,0)</f>
        <v>#N/A</v>
      </c>
      <c r="AM87" s="215" t="str">
        <f>_xlfn.IFNA(VLOOKUP(AI87,'Catalogo de insumos'!A64:E449,5,FALSE),"0")</f>
        <v>0</v>
      </c>
      <c r="AN87" s="28"/>
      <c r="AO87" s="220">
        <f t="shared" si="6"/>
        <v>0</v>
      </c>
      <c r="AP87" s="67"/>
      <c r="AQ87" s="226">
        <f t="shared" si="7"/>
        <v>0</v>
      </c>
      <c r="AR87" s="67"/>
      <c r="AS87" s="225">
        <f t="shared" si="8"/>
        <v>0</v>
      </c>
      <c r="AT87" s="67"/>
      <c r="AU87" s="224">
        <f t="shared" si="9"/>
        <v>0</v>
      </c>
      <c r="AV87" s="80">
        <f t="shared" si="10"/>
        <v>0</v>
      </c>
      <c r="AW87" s="81">
        <f t="shared" si="11"/>
        <v>0</v>
      </c>
      <c r="AX87" s="28"/>
      <c r="AY87" s="67"/>
      <c r="AZ87" s="67"/>
      <c r="BA87" s="67"/>
      <c r="BB87" s="67"/>
      <c r="BC87" s="67"/>
      <c r="BD87" s="67"/>
      <c r="BE87" s="67"/>
      <c r="BF87" s="67"/>
      <c r="BG87" s="67"/>
      <c r="BH87" s="67"/>
      <c r="BI87" s="67"/>
      <c r="BJ87" s="67"/>
    </row>
    <row r="88" spans="1:62" ht="50.1" customHeight="1" x14ac:dyDescent="0.25">
      <c r="A88" s="43">
        <f>'POA DIGECOG Consolidado'!A69</f>
        <v>0</v>
      </c>
      <c r="B88" s="62"/>
      <c r="C88" s="62"/>
      <c r="D88" s="28"/>
      <c r="E88" s="63"/>
      <c r="F88" s="28"/>
      <c r="G88" s="28"/>
      <c r="H88" s="54"/>
      <c r="I88" s="54"/>
      <c r="J88" s="54"/>
      <c r="K88" s="54"/>
      <c r="L88" s="54"/>
      <c r="M88" s="54"/>
      <c r="N88" s="54"/>
      <c r="O88" s="54"/>
      <c r="P88" s="54"/>
      <c r="Q88" s="28"/>
      <c r="R88" s="95" t="b">
        <f>IF('POA DIGECOG Consolidado'!AJ78="SI",'POA DIGECOG Consolidado'!R78,FALSE)</f>
        <v>0</v>
      </c>
      <c r="S88" s="64"/>
      <c r="T88" s="62"/>
      <c r="U88" s="65"/>
      <c r="V88" s="66"/>
      <c r="W88" s="66"/>
      <c r="X88" s="66"/>
      <c r="Y88" s="66"/>
      <c r="Z88" s="66"/>
      <c r="AA88" s="66"/>
      <c r="AB88" s="66"/>
      <c r="AC88" s="66"/>
      <c r="AD88" s="66"/>
      <c r="AE88" s="51"/>
      <c r="AF88" s="66"/>
      <c r="AG88" s="66"/>
      <c r="AH88" s="66"/>
      <c r="AI88" s="200"/>
      <c r="AJ88" s="215" t="e">
        <f>VLOOKUP(AI88,'Catalogo de insumos'!A65:E450,2,0)</f>
        <v>#N/A</v>
      </c>
      <c r="AK88" s="215" t="e">
        <f>VLOOKUP(AI88,'Catalogo de insumos'!A65:E450,3,0)</f>
        <v>#N/A</v>
      </c>
      <c r="AL88" s="215" t="e">
        <f>VLOOKUP(AI88,'Catalogo de insumos'!A65:E450,4,0)</f>
        <v>#N/A</v>
      </c>
      <c r="AM88" s="215" t="str">
        <f>_xlfn.IFNA(VLOOKUP(AI88,'Catalogo de insumos'!A65:E450,5,FALSE),"0")</f>
        <v>0</v>
      </c>
      <c r="AN88" s="28"/>
      <c r="AO88" s="220">
        <f t="shared" si="6"/>
        <v>0</v>
      </c>
      <c r="AP88" s="67"/>
      <c r="AQ88" s="226">
        <f t="shared" si="7"/>
        <v>0</v>
      </c>
      <c r="AR88" s="67"/>
      <c r="AS88" s="225">
        <f t="shared" si="8"/>
        <v>0</v>
      </c>
      <c r="AT88" s="67"/>
      <c r="AU88" s="224">
        <f t="shared" si="9"/>
        <v>0</v>
      </c>
      <c r="AV88" s="80">
        <f t="shared" si="10"/>
        <v>0</v>
      </c>
      <c r="AW88" s="81">
        <f t="shared" si="11"/>
        <v>0</v>
      </c>
      <c r="AX88" s="28"/>
      <c r="AY88" s="67"/>
      <c r="AZ88" s="67"/>
      <c r="BA88" s="67"/>
      <c r="BB88" s="67"/>
      <c r="BC88" s="67"/>
      <c r="BD88" s="67"/>
      <c r="BE88" s="67"/>
      <c r="BF88" s="67"/>
      <c r="BG88" s="67"/>
      <c r="BH88" s="67"/>
      <c r="BI88" s="67"/>
      <c r="BJ88" s="67"/>
    </row>
    <row r="89" spans="1:62" ht="50.1" customHeight="1" x14ac:dyDescent="0.25">
      <c r="A89" s="43">
        <f>'POA DIGECOG Consolidado'!A70</f>
        <v>0</v>
      </c>
      <c r="B89" s="62"/>
      <c r="C89" s="62"/>
      <c r="D89" s="28"/>
      <c r="E89" s="63"/>
      <c r="F89" s="28"/>
      <c r="G89" s="28"/>
      <c r="H89" s="54"/>
      <c r="I89" s="54"/>
      <c r="J89" s="54"/>
      <c r="K89" s="54"/>
      <c r="L89" s="54"/>
      <c r="M89" s="54"/>
      <c r="N89" s="54"/>
      <c r="O89" s="54"/>
      <c r="P89" s="54"/>
      <c r="Q89" s="28"/>
      <c r="R89" s="95" t="b">
        <f>IF('POA DIGECOG Consolidado'!AJ79="SI",'POA DIGECOG Consolidado'!R79,FALSE)</f>
        <v>0</v>
      </c>
      <c r="S89" s="64"/>
      <c r="T89" s="62"/>
      <c r="U89" s="65"/>
      <c r="V89" s="66"/>
      <c r="W89" s="66"/>
      <c r="X89" s="66"/>
      <c r="Y89" s="66"/>
      <c r="Z89" s="66"/>
      <c r="AA89" s="66"/>
      <c r="AB89" s="66"/>
      <c r="AC89" s="66"/>
      <c r="AD89" s="66"/>
      <c r="AE89" s="51"/>
      <c r="AF89" s="66"/>
      <c r="AG89" s="75"/>
      <c r="AH89" s="66"/>
      <c r="AI89" s="200"/>
      <c r="AJ89" s="215" t="e">
        <f>VLOOKUP(AI89,'Catalogo de insumos'!A66:E451,2,0)</f>
        <v>#N/A</v>
      </c>
      <c r="AK89" s="215" t="e">
        <f>VLOOKUP(AI89,'Catalogo de insumos'!A66:E451,3,0)</f>
        <v>#N/A</v>
      </c>
      <c r="AL89" s="215" t="e">
        <f>VLOOKUP(AI89,'Catalogo de insumos'!A66:E451,4,0)</f>
        <v>#N/A</v>
      </c>
      <c r="AM89" s="215" t="str">
        <f>_xlfn.IFNA(VLOOKUP(AI89,'Catalogo de insumos'!A66:E451,5,FALSE),"0")</f>
        <v>0</v>
      </c>
      <c r="AN89" s="28"/>
      <c r="AO89" s="220">
        <f t="shared" si="6"/>
        <v>0</v>
      </c>
      <c r="AP89" s="67"/>
      <c r="AQ89" s="226">
        <f t="shared" si="7"/>
        <v>0</v>
      </c>
      <c r="AR89" s="67"/>
      <c r="AS89" s="225">
        <f t="shared" si="8"/>
        <v>0</v>
      </c>
      <c r="AT89" s="67"/>
      <c r="AU89" s="224">
        <f t="shared" si="9"/>
        <v>0</v>
      </c>
      <c r="AV89" s="80">
        <f t="shared" si="10"/>
        <v>0</v>
      </c>
      <c r="AW89" s="81">
        <f t="shared" si="11"/>
        <v>0</v>
      </c>
      <c r="AX89" s="28"/>
      <c r="AY89" s="67"/>
      <c r="AZ89" s="67"/>
      <c r="BA89" s="67"/>
      <c r="BB89" s="67"/>
      <c r="BC89" s="67"/>
      <c r="BD89" s="67"/>
      <c r="BE89" s="67"/>
      <c r="BF89" s="67"/>
      <c r="BG89" s="67"/>
      <c r="BH89" s="67"/>
      <c r="BI89" s="67"/>
      <c r="BJ89" s="67"/>
    </row>
    <row r="90" spans="1:62" ht="50.1" customHeight="1" x14ac:dyDescent="0.25">
      <c r="A90" s="43">
        <f>'POA DIGECOG Consolidado'!A71</f>
        <v>0</v>
      </c>
      <c r="B90" s="62"/>
      <c r="C90" s="62"/>
      <c r="D90" s="28"/>
      <c r="E90" s="63"/>
      <c r="F90" s="28"/>
      <c r="G90" s="28"/>
      <c r="H90" s="54"/>
      <c r="I90" s="54"/>
      <c r="J90" s="54"/>
      <c r="K90" s="54"/>
      <c r="L90" s="54"/>
      <c r="M90" s="54"/>
      <c r="N90" s="54"/>
      <c r="O90" s="54"/>
      <c r="P90" s="54"/>
      <c r="Q90" s="28"/>
      <c r="R90" s="95" t="b">
        <f>IF('POA DIGECOG Consolidado'!AJ80="SI",'POA DIGECOG Consolidado'!R80,FALSE)</f>
        <v>0</v>
      </c>
      <c r="S90" s="64"/>
      <c r="T90" s="62"/>
      <c r="U90" s="65"/>
      <c r="V90" s="66"/>
      <c r="W90" s="66"/>
      <c r="X90" s="66"/>
      <c r="Y90" s="66"/>
      <c r="Z90" s="66"/>
      <c r="AA90" s="66"/>
      <c r="AB90" s="66"/>
      <c r="AC90" s="66"/>
      <c r="AD90" s="66"/>
      <c r="AE90" s="51"/>
      <c r="AF90" s="66"/>
      <c r="AG90" s="75"/>
      <c r="AH90" s="66"/>
      <c r="AI90" s="200"/>
      <c r="AJ90" s="215" t="e">
        <f>VLOOKUP(AI90,'Catalogo de insumos'!A67:E452,2,0)</f>
        <v>#N/A</v>
      </c>
      <c r="AK90" s="215" t="e">
        <f>VLOOKUP(AI90,'Catalogo de insumos'!A67:E452,3,0)</f>
        <v>#N/A</v>
      </c>
      <c r="AL90" s="215" t="e">
        <f>VLOOKUP(AI90,'Catalogo de insumos'!A67:E452,4,0)</f>
        <v>#N/A</v>
      </c>
      <c r="AM90" s="215" t="str">
        <f>_xlfn.IFNA(VLOOKUP(AI90,'Catalogo de insumos'!A67:E452,5,FALSE),"0")</f>
        <v>0</v>
      </c>
      <c r="AN90" s="76"/>
      <c r="AO90" s="220">
        <f t="shared" si="6"/>
        <v>0</v>
      </c>
      <c r="AP90" s="76"/>
      <c r="AQ90" s="226">
        <f t="shared" si="7"/>
        <v>0</v>
      </c>
      <c r="AR90" s="76"/>
      <c r="AS90" s="225">
        <f t="shared" si="8"/>
        <v>0</v>
      </c>
      <c r="AT90" s="76"/>
      <c r="AU90" s="224">
        <f t="shared" si="9"/>
        <v>0</v>
      </c>
      <c r="AV90" s="80">
        <f t="shared" si="10"/>
        <v>0</v>
      </c>
      <c r="AW90" s="81">
        <f t="shared" si="11"/>
        <v>0</v>
      </c>
      <c r="AX90" s="28"/>
      <c r="AY90" s="67"/>
      <c r="AZ90" s="67"/>
      <c r="BA90" s="67"/>
      <c r="BB90" s="67"/>
      <c r="BC90" s="67"/>
      <c r="BD90" s="67"/>
      <c r="BE90" s="67"/>
      <c r="BF90" s="67"/>
      <c r="BG90" s="67"/>
      <c r="BH90" s="67"/>
      <c r="BI90" s="67"/>
      <c r="BJ90" s="67"/>
    </row>
    <row r="91" spans="1:62" ht="50.1" customHeight="1" x14ac:dyDescent="0.25">
      <c r="A91" s="43"/>
      <c r="B91" s="62"/>
      <c r="C91" s="62"/>
      <c r="D91" s="28"/>
      <c r="E91" s="63"/>
      <c r="F91" s="28"/>
      <c r="G91" s="28"/>
      <c r="H91" s="54"/>
      <c r="I91" s="54"/>
      <c r="J91" s="54"/>
      <c r="K91" s="54"/>
      <c r="L91" s="54"/>
      <c r="M91" s="54"/>
      <c r="N91" s="54"/>
      <c r="O91" s="54"/>
      <c r="P91" s="54"/>
      <c r="Q91" s="28"/>
      <c r="R91" s="95" t="str">
        <f>IF('POA DIGECOG Consolidado'!AJ81="SI",'POA DIGECOG Consolidado'!R81,FALSE)</f>
        <v>1. Elaborar el Estado de Situación Financiera y notas adjuntas.</v>
      </c>
      <c r="S91" s="64"/>
      <c r="T91" s="62"/>
      <c r="U91" s="65"/>
      <c r="V91" s="66"/>
      <c r="W91" s="66"/>
      <c r="X91" s="66"/>
      <c r="Y91" s="66"/>
      <c r="Z91" s="66"/>
      <c r="AA91" s="66"/>
      <c r="AB91" s="66"/>
      <c r="AC91" s="66"/>
      <c r="AD91" s="66"/>
      <c r="AE91" s="51"/>
      <c r="AF91" s="77"/>
      <c r="AG91" s="78"/>
      <c r="AH91" s="77"/>
      <c r="AI91" s="200"/>
      <c r="AJ91" s="215" t="e">
        <f>VLOOKUP(AI91,'Catalogo de insumos'!A68:E453,2,0)</f>
        <v>#N/A</v>
      </c>
      <c r="AK91" s="215" t="e">
        <f>VLOOKUP(AI91,'Catalogo de insumos'!A68:E453,3,0)</f>
        <v>#N/A</v>
      </c>
      <c r="AL91" s="215" t="e">
        <f>VLOOKUP(AI91,'Catalogo de insumos'!A68:E453,4,0)</f>
        <v>#N/A</v>
      </c>
      <c r="AM91" s="215" t="str">
        <f>_xlfn.IFNA(VLOOKUP(AI91,'Catalogo de insumos'!A68:E453,5,FALSE),"0")</f>
        <v>0</v>
      </c>
      <c r="AN91" s="219">
        <f>SUM(AN17:AN90)</f>
        <v>0</v>
      </c>
      <c r="AO91" s="220">
        <f t="shared" si="6"/>
        <v>0</v>
      </c>
      <c r="AP91" s="219">
        <f t="shared" ref="AP91:AU91" si="12">SUM(AP17:AP90)</f>
        <v>0</v>
      </c>
      <c r="AQ91" s="219" t="e">
        <f t="shared" si="12"/>
        <v>#N/A</v>
      </c>
      <c r="AR91" s="219">
        <f t="shared" si="12"/>
        <v>0</v>
      </c>
      <c r="AS91" s="219" t="e">
        <f t="shared" si="12"/>
        <v>#N/A</v>
      </c>
      <c r="AT91" s="219">
        <f t="shared" si="12"/>
        <v>0</v>
      </c>
      <c r="AU91" s="219" t="e">
        <f t="shared" si="12"/>
        <v>#N/A</v>
      </c>
      <c r="AV91" s="80">
        <f t="shared" si="10"/>
        <v>0</v>
      </c>
      <c r="AW91" s="218" t="e">
        <f>SUM(AW17:AW90)</f>
        <v>#N/A</v>
      </c>
      <c r="AX91" s="221">
        <f>SUM(AX17:AX90)</f>
        <v>10</v>
      </c>
      <c r="AY91" s="221">
        <f t="shared" ref="AY91:BI91" si="13">SUM(AY17:AY90)</f>
        <v>50</v>
      </c>
      <c r="AZ91" s="221">
        <f t="shared" si="13"/>
        <v>10</v>
      </c>
      <c r="BA91" s="221">
        <f t="shared" si="13"/>
        <v>0</v>
      </c>
      <c r="BB91" s="221">
        <f t="shared" si="13"/>
        <v>0</v>
      </c>
      <c r="BC91" s="221">
        <f t="shared" si="13"/>
        <v>0</v>
      </c>
      <c r="BD91" s="221">
        <f t="shared" si="13"/>
        <v>0</v>
      </c>
      <c r="BE91" s="221">
        <f t="shared" si="13"/>
        <v>0</v>
      </c>
      <c r="BF91" s="221">
        <f t="shared" si="13"/>
        <v>0</v>
      </c>
      <c r="BG91" s="221">
        <f t="shared" si="13"/>
        <v>0</v>
      </c>
      <c r="BH91" s="221">
        <f t="shared" si="13"/>
        <v>0</v>
      </c>
      <c r="BI91" s="221">
        <f t="shared" si="13"/>
        <v>0</v>
      </c>
      <c r="BJ91" s="222"/>
    </row>
    <row r="92" spans="1:62" x14ac:dyDescent="0.25">
      <c r="H92" s="198"/>
      <c r="I92" s="198"/>
      <c r="J92" s="198"/>
      <c r="K92" s="198"/>
      <c r="L92" s="198"/>
      <c r="M92" s="198"/>
      <c r="N92" s="198"/>
      <c r="O92" s="198"/>
      <c r="P92" s="198"/>
      <c r="V92" s="207"/>
      <c r="W92" s="207"/>
      <c r="X92" s="207"/>
      <c r="Y92" s="207"/>
      <c r="Z92" s="207"/>
      <c r="AA92" s="207"/>
      <c r="AB92" s="207"/>
      <c r="AC92" s="207"/>
      <c r="AD92" s="207"/>
      <c r="AE92" s="207"/>
      <c r="AF92" s="207"/>
      <c r="AG92" s="207"/>
      <c r="AH92" s="207"/>
      <c r="AI92" s="208"/>
      <c r="AK92" s="209"/>
      <c r="AL92" s="209"/>
      <c r="AM92" s="209"/>
    </row>
    <row r="93" spans="1:62" x14ac:dyDescent="0.25">
      <c r="H93" s="198"/>
      <c r="I93" s="198"/>
      <c r="J93" s="198"/>
      <c r="K93" s="198"/>
      <c r="L93" s="198"/>
      <c r="M93" s="198"/>
      <c r="N93" s="198"/>
      <c r="O93" s="198"/>
      <c r="P93" s="198"/>
      <c r="V93" s="207"/>
      <c r="W93" s="207"/>
      <c r="X93" s="207"/>
      <c r="Y93" s="207"/>
      <c r="Z93" s="207"/>
      <c r="AA93" s="207"/>
      <c r="AB93" s="207"/>
      <c r="AC93" s="207"/>
      <c r="AD93" s="207"/>
      <c r="AE93" s="207"/>
      <c r="AF93" s="207"/>
      <c r="AG93" s="207"/>
      <c r="AH93" s="207"/>
      <c r="AI93" s="208"/>
    </row>
    <row r="94" spans="1:62" x14ac:dyDescent="0.25">
      <c r="H94" s="198"/>
      <c r="I94" s="198"/>
      <c r="J94" s="198"/>
      <c r="K94" s="198"/>
      <c r="L94" s="198"/>
      <c r="M94" s="198"/>
      <c r="N94" s="198"/>
      <c r="O94" s="198"/>
      <c r="P94" s="198"/>
      <c r="V94" s="207"/>
      <c r="W94" s="207"/>
      <c r="X94" s="207"/>
      <c r="Y94" s="207"/>
      <c r="Z94" s="207"/>
      <c r="AA94" s="207"/>
      <c r="AB94" s="207"/>
      <c r="AC94" s="207"/>
      <c r="AD94" s="207"/>
      <c r="AE94" s="207"/>
      <c r="AF94" s="207"/>
      <c r="AG94" s="207"/>
      <c r="AH94" s="207"/>
      <c r="AI94" s="208"/>
    </row>
    <row r="95" spans="1:62" x14ac:dyDescent="0.25">
      <c r="H95" s="198"/>
      <c r="I95" s="198"/>
      <c r="J95" s="198"/>
      <c r="K95" s="198"/>
      <c r="L95" s="198"/>
      <c r="M95" s="198"/>
      <c r="N95" s="198"/>
      <c r="O95" s="198"/>
      <c r="P95" s="198"/>
      <c r="V95" s="207"/>
      <c r="W95" s="207"/>
      <c r="X95" s="207"/>
      <c r="Y95" s="207"/>
      <c r="Z95" s="207"/>
      <c r="AA95" s="207"/>
      <c r="AB95" s="207"/>
      <c r="AC95" s="207"/>
      <c r="AD95" s="207"/>
      <c r="AE95" s="207"/>
      <c r="AF95" s="207"/>
      <c r="AG95" s="207"/>
      <c r="AH95" s="207"/>
      <c r="AI95" s="208"/>
    </row>
    <row r="96" spans="1:62" x14ac:dyDescent="0.25">
      <c r="H96" s="198"/>
      <c r="I96" s="198"/>
      <c r="J96" s="198"/>
      <c r="K96" s="198"/>
      <c r="L96" s="198"/>
      <c r="M96" s="198"/>
      <c r="N96" s="198"/>
      <c r="O96" s="198"/>
      <c r="P96" s="198"/>
      <c r="V96" s="207"/>
      <c r="W96" s="207"/>
      <c r="X96" s="207"/>
      <c r="Y96" s="207"/>
      <c r="Z96" s="207"/>
      <c r="AA96" s="207"/>
      <c r="AB96" s="207"/>
      <c r="AC96" s="207"/>
      <c r="AD96" s="207"/>
      <c r="AE96" s="207"/>
      <c r="AF96" s="207"/>
      <c r="AG96" s="207"/>
      <c r="AH96" s="207"/>
      <c r="AI96" s="208"/>
    </row>
    <row r="97" spans="8:35" x14ac:dyDescent="0.25">
      <c r="H97" s="198"/>
      <c r="I97" s="198"/>
      <c r="J97" s="198"/>
      <c r="K97" s="198"/>
      <c r="L97" s="198"/>
      <c r="M97" s="198"/>
      <c r="N97" s="198"/>
      <c r="O97" s="198"/>
      <c r="P97" s="198"/>
      <c r="V97" s="207"/>
      <c r="W97" s="207"/>
      <c r="X97" s="207"/>
      <c r="Y97" s="207"/>
      <c r="Z97" s="207"/>
      <c r="AA97" s="207"/>
      <c r="AB97" s="207"/>
      <c r="AC97" s="207"/>
      <c r="AD97" s="207"/>
      <c r="AE97" s="207"/>
      <c r="AF97" s="207"/>
      <c r="AG97" s="207"/>
      <c r="AH97" s="207"/>
      <c r="AI97" s="208"/>
    </row>
    <row r="98" spans="8:35" x14ac:dyDescent="0.25">
      <c r="H98" s="198"/>
      <c r="I98" s="198"/>
      <c r="J98" s="198"/>
      <c r="K98" s="198"/>
      <c r="L98" s="198"/>
      <c r="M98" s="198"/>
      <c r="N98" s="198"/>
      <c r="O98" s="198"/>
      <c r="P98" s="198"/>
      <c r="V98" s="207"/>
      <c r="W98" s="207"/>
      <c r="X98" s="207"/>
      <c r="Y98" s="207"/>
      <c r="Z98" s="207"/>
      <c r="AA98" s="207"/>
      <c r="AB98" s="207"/>
      <c r="AC98" s="207"/>
      <c r="AD98" s="207"/>
      <c r="AE98" s="207"/>
      <c r="AF98" s="207"/>
      <c r="AG98" s="207"/>
      <c r="AH98" s="207"/>
      <c r="AI98" s="208"/>
    </row>
    <row r="99" spans="8:35" x14ac:dyDescent="0.25">
      <c r="H99" s="198"/>
      <c r="I99" s="198"/>
      <c r="J99" s="198"/>
      <c r="K99" s="198"/>
      <c r="L99" s="198"/>
      <c r="M99" s="198"/>
      <c r="N99" s="198"/>
      <c r="O99" s="198"/>
      <c r="P99" s="198"/>
      <c r="V99" s="207"/>
      <c r="W99" s="207"/>
      <c r="X99" s="207"/>
      <c r="Y99" s="207"/>
      <c r="Z99" s="207"/>
      <c r="AA99" s="207"/>
      <c r="AB99" s="207"/>
      <c r="AC99" s="207"/>
      <c r="AD99" s="207"/>
      <c r="AE99" s="207"/>
      <c r="AF99" s="207"/>
      <c r="AG99" s="207"/>
      <c r="AH99" s="207"/>
      <c r="AI99" s="208"/>
    </row>
    <row r="100" spans="8:35" x14ac:dyDescent="0.25">
      <c r="H100" s="198"/>
      <c r="I100" s="198"/>
      <c r="J100" s="198"/>
      <c r="K100" s="198"/>
      <c r="L100" s="198"/>
      <c r="M100" s="198"/>
      <c r="N100" s="198"/>
      <c r="O100" s="198"/>
      <c r="P100" s="198"/>
      <c r="V100" s="207"/>
      <c r="W100" s="207"/>
      <c r="X100" s="207"/>
      <c r="Y100" s="207"/>
      <c r="Z100" s="207"/>
      <c r="AA100" s="207"/>
      <c r="AB100" s="207"/>
      <c r="AC100" s="207"/>
      <c r="AD100" s="207"/>
      <c r="AE100" s="207"/>
      <c r="AF100" s="207"/>
      <c r="AG100" s="207"/>
      <c r="AH100" s="207"/>
      <c r="AI100" s="208"/>
    </row>
    <row r="101" spans="8:35" x14ac:dyDescent="0.25">
      <c r="V101" s="207"/>
      <c r="W101" s="207"/>
      <c r="X101" s="207"/>
      <c r="Y101" s="207"/>
      <c r="Z101" s="207"/>
      <c r="AA101" s="207"/>
      <c r="AB101" s="207"/>
      <c r="AC101" s="207"/>
      <c r="AD101" s="207"/>
      <c r="AE101" s="207"/>
      <c r="AF101" s="207"/>
      <c r="AG101" s="207"/>
      <c r="AH101" s="207"/>
      <c r="AI101" s="208"/>
    </row>
    <row r="102" spans="8:35" x14ac:dyDescent="0.25">
      <c r="V102" s="207"/>
      <c r="W102" s="207"/>
      <c r="X102" s="207"/>
      <c r="Y102" s="207"/>
      <c r="Z102" s="207"/>
      <c r="AA102" s="207"/>
      <c r="AB102" s="207"/>
      <c r="AC102" s="207"/>
      <c r="AD102" s="207"/>
      <c r="AE102" s="207"/>
      <c r="AF102" s="207"/>
      <c r="AG102" s="207"/>
      <c r="AH102" s="207"/>
      <c r="AI102" s="208"/>
    </row>
    <row r="103" spans="8:35" x14ac:dyDescent="0.25">
      <c r="V103" s="207"/>
      <c r="W103" s="207"/>
      <c r="X103" s="207"/>
      <c r="Y103" s="207"/>
      <c r="Z103" s="207"/>
      <c r="AA103" s="207"/>
      <c r="AB103" s="207"/>
      <c r="AC103" s="207"/>
      <c r="AD103" s="207"/>
      <c r="AE103" s="207"/>
      <c r="AF103" s="207"/>
      <c r="AG103" s="207"/>
      <c r="AH103" s="207"/>
      <c r="AI103" s="208"/>
    </row>
    <row r="104" spans="8:35" x14ac:dyDescent="0.25">
      <c r="V104" s="207"/>
      <c r="W104" s="207"/>
      <c r="X104" s="207"/>
      <c r="Y104" s="207"/>
      <c r="Z104" s="207"/>
      <c r="AA104" s="207"/>
      <c r="AB104" s="207"/>
      <c r="AC104" s="207"/>
      <c r="AD104" s="207"/>
      <c r="AE104" s="207"/>
      <c r="AF104" s="207"/>
      <c r="AG104" s="207"/>
      <c r="AH104" s="207"/>
      <c r="AI104" s="208"/>
    </row>
    <row r="105" spans="8:35" x14ac:dyDescent="0.25">
      <c r="V105" s="207"/>
      <c r="W105" s="207"/>
      <c r="X105" s="207"/>
      <c r="Y105" s="207"/>
      <c r="Z105" s="207"/>
      <c r="AA105" s="207"/>
      <c r="AB105" s="207"/>
      <c r="AC105" s="207"/>
      <c r="AD105" s="207"/>
      <c r="AE105" s="207"/>
      <c r="AF105" s="207"/>
      <c r="AG105" s="207"/>
      <c r="AH105" s="207"/>
      <c r="AI105" s="208"/>
    </row>
    <row r="106" spans="8:35" x14ac:dyDescent="0.25">
      <c r="V106" s="207"/>
      <c r="W106" s="207"/>
      <c r="X106" s="207"/>
      <c r="Y106" s="207"/>
      <c r="Z106" s="207"/>
      <c r="AA106" s="207"/>
      <c r="AB106" s="207"/>
      <c r="AC106" s="207"/>
      <c r="AD106" s="207"/>
      <c r="AE106" s="207"/>
      <c r="AF106" s="207"/>
      <c r="AG106" s="207"/>
      <c r="AH106" s="207"/>
      <c r="AI106" s="208"/>
    </row>
    <row r="107" spans="8:35" x14ac:dyDescent="0.25">
      <c r="V107" s="207"/>
      <c r="W107" s="207"/>
      <c r="X107" s="207"/>
      <c r="Y107" s="207"/>
      <c r="Z107" s="207"/>
      <c r="AA107" s="207"/>
      <c r="AB107" s="207"/>
      <c r="AC107" s="207"/>
      <c r="AD107" s="207"/>
      <c r="AE107" s="207"/>
      <c r="AF107" s="207"/>
      <c r="AG107" s="207"/>
      <c r="AH107" s="207"/>
      <c r="AI107" s="208"/>
    </row>
    <row r="108" spans="8:35" x14ac:dyDescent="0.25">
      <c r="V108" s="207"/>
      <c r="W108" s="207"/>
      <c r="X108" s="207"/>
      <c r="Y108" s="207"/>
      <c r="Z108" s="207"/>
      <c r="AA108" s="207"/>
      <c r="AB108" s="207"/>
      <c r="AC108" s="207"/>
      <c r="AD108" s="207"/>
      <c r="AE108" s="207"/>
      <c r="AF108" s="207"/>
      <c r="AG108" s="207"/>
      <c r="AH108" s="207"/>
      <c r="AI108" s="208"/>
    </row>
    <row r="109" spans="8:35" x14ac:dyDescent="0.25">
      <c r="V109" s="207"/>
      <c r="W109" s="207"/>
      <c r="X109" s="207"/>
      <c r="Y109" s="207"/>
      <c r="Z109" s="207"/>
      <c r="AA109" s="207"/>
      <c r="AB109" s="207"/>
      <c r="AC109" s="207"/>
      <c r="AD109" s="207"/>
      <c r="AE109" s="207"/>
      <c r="AF109" s="207"/>
      <c r="AG109" s="207"/>
      <c r="AH109" s="207"/>
      <c r="AI109" s="208"/>
    </row>
    <row r="110" spans="8:35" x14ac:dyDescent="0.25">
      <c r="V110" s="207"/>
      <c r="W110" s="207"/>
      <c r="X110" s="207"/>
      <c r="Y110" s="207"/>
      <c r="Z110" s="207"/>
      <c r="AA110" s="207"/>
      <c r="AB110" s="207"/>
      <c r="AC110" s="207"/>
      <c r="AD110" s="207"/>
      <c r="AE110" s="207"/>
      <c r="AF110" s="207"/>
      <c r="AG110" s="207"/>
      <c r="AH110" s="207"/>
      <c r="AI110" s="208"/>
    </row>
    <row r="111" spans="8:35" x14ac:dyDescent="0.25">
      <c r="V111" s="207"/>
      <c r="W111" s="207"/>
      <c r="X111" s="207"/>
      <c r="Y111" s="207"/>
      <c r="Z111" s="207"/>
      <c r="AA111" s="207"/>
      <c r="AB111" s="207"/>
      <c r="AC111" s="207"/>
      <c r="AD111" s="207"/>
      <c r="AE111" s="207"/>
      <c r="AF111" s="207"/>
      <c r="AG111" s="207"/>
      <c r="AH111" s="207"/>
      <c r="AI111" s="208"/>
    </row>
    <row r="112" spans="8:35" x14ac:dyDescent="0.25">
      <c r="V112" s="207"/>
      <c r="W112" s="207"/>
      <c r="X112" s="207"/>
      <c r="Y112" s="207"/>
      <c r="Z112" s="207"/>
      <c r="AA112" s="207"/>
      <c r="AB112" s="207"/>
      <c r="AC112" s="207"/>
      <c r="AD112" s="207"/>
      <c r="AE112" s="207"/>
      <c r="AF112" s="207"/>
      <c r="AG112" s="207"/>
      <c r="AH112" s="207"/>
      <c r="AI112" s="208"/>
    </row>
    <row r="113" spans="22:35" x14ac:dyDescent="0.25">
      <c r="V113" s="207"/>
      <c r="W113" s="207"/>
      <c r="X113" s="207"/>
      <c r="Y113" s="207"/>
      <c r="Z113" s="207"/>
      <c r="AA113" s="207"/>
      <c r="AB113" s="207"/>
      <c r="AC113" s="207"/>
      <c r="AD113" s="207"/>
      <c r="AE113" s="207"/>
      <c r="AF113" s="207"/>
      <c r="AG113" s="207"/>
      <c r="AH113" s="207"/>
      <c r="AI113" s="208"/>
    </row>
    <row r="114" spans="22:35" x14ac:dyDescent="0.25">
      <c r="V114" s="207"/>
      <c r="W114" s="207"/>
      <c r="X114" s="207"/>
      <c r="Y114" s="207"/>
      <c r="Z114" s="207"/>
      <c r="AA114" s="207"/>
      <c r="AB114" s="207"/>
      <c r="AC114" s="207"/>
      <c r="AD114" s="207"/>
      <c r="AE114" s="207"/>
      <c r="AF114" s="207"/>
      <c r="AG114" s="207"/>
      <c r="AH114" s="207"/>
      <c r="AI114" s="208"/>
    </row>
    <row r="115" spans="22:35" x14ac:dyDescent="0.25">
      <c r="V115" s="207"/>
      <c r="W115" s="207"/>
      <c r="X115" s="207"/>
      <c r="Y115" s="207"/>
      <c r="Z115" s="207"/>
      <c r="AA115" s="207"/>
      <c r="AB115" s="207"/>
      <c r="AC115" s="207"/>
      <c r="AD115" s="207"/>
      <c r="AE115" s="207"/>
      <c r="AF115" s="207"/>
      <c r="AG115" s="207"/>
      <c r="AH115" s="207"/>
      <c r="AI115" s="208"/>
    </row>
    <row r="116" spans="22:35" x14ac:dyDescent="0.25">
      <c r="V116" s="207"/>
      <c r="W116" s="207"/>
      <c r="X116" s="207"/>
      <c r="Y116" s="207"/>
      <c r="Z116" s="207"/>
      <c r="AA116" s="207"/>
      <c r="AB116" s="207"/>
      <c r="AC116" s="207"/>
      <c r="AD116" s="207"/>
      <c r="AE116" s="207"/>
      <c r="AF116" s="207"/>
      <c r="AG116" s="207"/>
      <c r="AH116" s="207"/>
      <c r="AI116" s="208"/>
    </row>
    <row r="117" spans="22:35" x14ac:dyDescent="0.25">
      <c r="V117" s="207"/>
      <c r="W117" s="207"/>
      <c r="X117" s="207"/>
      <c r="Y117" s="207"/>
      <c r="Z117" s="207"/>
      <c r="AA117" s="207"/>
      <c r="AB117" s="207"/>
      <c r="AC117" s="207"/>
      <c r="AD117" s="207"/>
      <c r="AE117" s="207"/>
      <c r="AF117" s="207"/>
      <c r="AG117" s="207"/>
      <c r="AH117" s="207"/>
      <c r="AI117" s="208"/>
    </row>
    <row r="118" spans="22:35" x14ac:dyDescent="0.25">
      <c r="V118" s="207"/>
      <c r="W118" s="207"/>
      <c r="X118" s="207"/>
      <c r="Y118" s="207"/>
      <c r="Z118" s="207"/>
      <c r="AA118" s="207"/>
      <c r="AB118" s="207"/>
      <c r="AC118" s="207"/>
      <c r="AD118" s="207"/>
      <c r="AE118" s="207"/>
      <c r="AF118" s="207"/>
      <c r="AG118" s="207"/>
      <c r="AH118" s="207"/>
      <c r="AI118" s="208"/>
    </row>
    <row r="119" spans="22:35" x14ac:dyDescent="0.25">
      <c r="V119" s="207"/>
      <c r="W119" s="207"/>
      <c r="X119" s="207"/>
      <c r="Y119" s="207"/>
      <c r="Z119" s="207"/>
      <c r="AA119" s="207"/>
      <c r="AB119" s="207"/>
      <c r="AC119" s="207"/>
      <c r="AD119" s="207"/>
      <c r="AE119" s="207"/>
      <c r="AF119" s="207"/>
      <c r="AG119" s="207"/>
      <c r="AH119" s="207"/>
      <c r="AI119" s="208"/>
    </row>
    <row r="120" spans="22:35" x14ac:dyDescent="0.25">
      <c r="V120" s="207"/>
      <c r="W120" s="207"/>
      <c r="X120" s="207"/>
      <c r="Y120" s="207"/>
      <c r="Z120" s="207"/>
      <c r="AA120" s="207"/>
      <c r="AB120" s="207"/>
      <c r="AC120" s="207"/>
      <c r="AD120" s="207"/>
      <c r="AE120" s="207"/>
      <c r="AF120" s="207"/>
      <c r="AG120" s="207"/>
      <c r="AH120" s="207"/>
      <c r="AI120" s="208"/>
    </row>
    <row r="121" spans="22:35" x14ac:dyDescent="0.25">
      <c r="V121" s="207"/>
      <c r="W121" s="207"/>
      <c r="X121" s="207"/>
      <c r="Y121" s="207"/>
      <c r="Z121" s="207"/>
      <c r="AA121" s="207"/>
      <c r="AB121" s="207"/>
      <c r="AC121" s="207"/>
      <c r="AD121" s="207"/>
      <c r="AE121" s="207"/>
      <c r="AF121" s="207"/>
      <c r="AG121" s="207"/>
      <c r="AH121" s="207"/>
      <c r="AI121" s="208"/>
    </row>
    <row r="122" spans="22:35" x14ac:dyDescent="0.25">
      <c r="V122" s="207"/>
      <c r="W122" s="207"/>
      <c r="X122" s="207"/>
      <c r="Y122" s="207"/>
      <c r="Z122" s="207"/>
      <c r="AA122" s="207"/>
      <c r="AB122" s="207"/>
      <c r="AC122" s="207"/>
      <c r="AD122" s="207"/>
      <c r="AE122" s="207"/>
      <c r="AF122" s="207"/>
      <c r="AG122" s="207"/>
      <c r="AH122" s="207"/>
      <c r="AI122" s="208"/>
    </row>
    <row r="123" spans="22:35" x14ac:dyDescent="0.25">
      <c r="V123" s="207"/>
      <c r="W123" s="207"/>
      <c r="X123" s="207"/>
      <c r="Y123" s="207"/>
      <c r="Z123" s="207"/>
      <c r="AA123" s="207"/>
      <c r="AB123" s="207"/>
      <c r="AC123" s="207"/>
      <c r="AD123" s="207"/>
      <c r="AE123" s="207"/>
      <c r="AF123" s="207"/>
      <c r="AG123" s="207"/>
      <c r="AH123" s="207"/>
      <c r="AI123" s="208"/>
    </row>
    <row r="124" spans="22:35" x14ac:dyDescent="0.25">
      <c r="V124" s="207"/>
      <c r="W124" s="207"/>
      <c r="X124" s="207"/>
      <c r="Y124" s="207"/>
      <c r="Z124" s="207"/>
      <c r="AA124" s="207"/>
      <c r="AB124" s="207"/>
      <c r="AC124" s="207"/>
      <c r="AD124" s="207"/>
      <c r="AE124" s="207"/>
      <c r="AF124" s="207"/>
      <c r="AG124" s="207"/>
      <c r="AH124" s="207"/>
      <c r="AI124" s="208"/>
    </row>
    <row r="125" spans="22:35" x14ac:dyDescent="0.25">
      <c r="V125" s="207"/>
      <c r="W125" s="207"/>
      <c r="X125" s="207"/>
      <c r="Y125" s="207"/>
      <c r="Z125" s="207"/>
      <c r="AA125" s="207"/>
      <c r="AB125" s="207"/>
      <c r="AC125" s="207"/>
      <c r="AD125" s="207"/>
      <c r="AE125" s="207"/>
      <c r="AF125" s="207"/>
      <c r="AG125" s="207"/>
      <c r="AH125" s="207"/>
      <c r="AI125" s="208"/>
    </row>
    <row r="126" spans="22:35" x14ac:dyDescent="0.25">
      <c r="V126" s="207"/>
      <c r="W126" s="207"/>
      <c r="X126" s="207"/>
      <c r="Y126" s="207"/>
      <c r="Z126" s="207"/>
      <c r="AA126" s="207"/>
      <c r="AB126" s="207"/>
      <c r="AC126" s="207"/>
      <c r="AD126" s="207"/>
      <c r="AE126" s="207"/>
      <c r="AF126" s="207"/>
      <c r="AG126" s="207"/>
      <c r="AH126" s="207"/>
      <c r="AI126" s="208"/>
    </row>
    <row r="127" spans="22:35" x14ac:dyDescent="0.25">
      <c r="V127" s="207"/>
      <c r="W127" s="207"/>
      <c r="X127" s="207"/>
      <c r="Y127" s="207"/>
      <c r="Z127" s="207"/>
      <c r="AA127" s="207"/>
      <c r="AB127" s="207"/>
      <c r="AC127" s="207"/>
      <c r="AD127" s="207"/>
      <c r="AE127" s="207"/>
      <c r="AF127" s="207"/>
      <c r="AG127" s="207"/>
      <c r="AH127" s="207"/>
      <c r="AI127" s="208"/>
    </row>
    <row r="128" spans="22:35" x14ac:dyDescent="0.25">
      <c r="V128" s="207"/>
      <c r="W128" s="207"/>
      <c r="X128" s="207"/>
      <c r="Y128" s="207"/>
      <c r="Z128" s="207"/>
      <c r="AA128" s="207"/>
      <c r="AB128" s="207"/>
      <c r="AC128" s="207"/>
      <c r="AD128" s="207"/>
      <c r="AE128" s="207"/>
      <c r="AF128" s="207"/>
      <c r="AG128" s="207"/>
      <c r="AH128" s="207"/>
      <c r="AI128" s="208"/>
    </row>
    <row r="129" spans="22:35" x14ac:dyDescent="0.25">
      <c r="V129" s="207"/>
      <c r="W129" s="207"/>
      <c r="X129" s="207"/>
      <c r="Y129" s="207"/>
      <c r="Z129" s="207"/>
      <c r="AA129" s="207"/>
      <c r="AB129" s="207"/>
      <c r="AC129" s="207"/>
      <c r="AD129" s="207"/>
      <c r="AE129" s="207"/>
      <c r="AF129" s="207"/>
      <c r="AG129" s="207"/>
      <c r="AH129" s="207"/>
      <c r="AI129" s="208"/>
    </row>
    <row r="130" spans="22:35" x14ac:dyDescent="0.25">
      <c r="V130" s="207"/>
      <c r="W130" s="207"/>
      <c r="X130" s="207"/>
      <c r="Y130" s="207"/>
      <c r="Z130" s="207"/>
      <c r="AA130" s="207"/>
      <c r="AB130" s="207"/>
      <c r="AC130" s="207"/>
      <c r="AD130" s="207"/>
      <c r="AE130" s="207"/>
      <c r="AF130" s="207"/>
      <c r="AG130" s="207"/>
      <c r="AH130" s="207"/>
      <c r="AI130" s="208"/>
    </row>
    <row r="131" spans="22:35" x14ac:dyDescent="0.25">
      <c r="V131" s="207"/>
      <c r="W131" s="207"/>
      <c r="X131" s="207"/>
      <c r="Y131" s="207"/>
      <c r="Z131" s="207"/>
      <c r="AA131" s="207"/>
      <c r="AB131" s="207"/>
      <c r="AC131" s="207"/>
      <c r="AD131" s="207"/>
      <c r="AE131" s="207"/>
      <c r="AF131" s="207"/>
      <c r="AG131" s="207"/>
      <c r="AH131" s="207"/>
      <c r="AI131" s="208"/>
    </row>
    <row r="132" spans="22:35" x14ac:dyDescent="0.25">
      <c r="V132" s="207"/>
      <c r="W132" s="207"/>
      <c r="X132" s="207"/>
      <c r="Y132" s="207"/>
      <c r="Z132" s="207"/>
      <c r="AA132" s="207"/>
      <c r="AB132" s="207"/>
      <c r="AC132" s="207"/>
      <c r="AD132" s="207"/>
      <c r="AE132" s="207"/>
      <c r="AF132" s="207"/>
      <c r="AG132" s="207"/>
      <c r="AH132" s="207"/>
      <c r="AI132" s="208"/>
    </row>
    <row r="133" spans="22:35" x14ac:dyDescent="0.25">
      <c r="V133" s="207"/>
      <c r="W133" s="207"/>
      <c r="X133" s="207"/>
      <c r="Y133" s="207"/>
      <c r="Z133" s="207"/>
      <c r="AA133" s="207"/>
      <c r="AB133" s="207"/>
      <c r="AC133" s="207"/>
      <c r="AD133" s="207"/>
      <c r="AE133" s="207"/>
      <c r="AF133" s="207"/>
      <c r="AG133" s="207"/>
      <c r="AH133" s="207"/>
      <c r="AI133" s="208"/>
    </row>
    <row r="134" spans="22:35" x14ac:dyDescent="0.25">
      <c r="V134" s="207"/>
      <c r="W134" s="207"/>
      <c r="X134" s="207"/>
      <c r="Y134" s="207"/>
      <c r="Z134" s="207"/>
      <c r="AA134" s="207"/>
      <c r="AB134" s="207"/>
      <c r="AC134" s="207"/>
      <c r="AD134" s="207"/>
      <c r="AE134" s="207"/>
      <c r="AF134" s="207"/>
      <c r="AG134" s="207"/>
      <c r="AH134" s="207"/>
      <c r="AI134" s="208"/>
    </row>
    <row r="135" spans="22:35" x14ac:dyDescent="0.25">
      <c r="V135" s="207"/>
      <c r="W135" s="207"/>
      <c r="X135" s="207"/>
      <c r="Y135" s="207"/>
      <c r="Z135" s="207"/>
      <c r="AA135" s="207"/>
      <c r="AB135" s="207"/>
      <c r="AC135" s="207"/>
      <c r="AD135" s="207"/>
      <c r="AE135" s="207"/>
      <c r="AF135" s="207"/>
      <c r="AG135" s="207"/>
      <c r="AH135" s="207"/>
      <c r="AI135" s="208"/>
    </row>
    <row r="136" spans="22:35" x14ac:dyDescent="0.25">
      <c r="V136" s="207"/>
      <c r="W136" s="207"/>
      <c r="X136" s="207"/>
      <c r="Y136" s="207"/>
      <c r="Z136" s="207"/>
      <c r="AA136" s="207"/>
      <c r="AB136" s="207"/>
      <c r="AC136" s="207"/>
      <c r="AD136" s="207"/>
      <c r="AE136" s="207"/>
      <c r="AF136" s="207"/>
      <c r="AG136" s="207"/>
      <c r="AH136" s="207"/>
      <c r="AI136" s="208"/>
    </row>
    <row r="137" spans="22:35" x14ac:dyDescent="0.25">
      <c r="V137" s="207"/>
      <c r="W137" s="207"/>
      <c r="X137" s="207"/>
      <c r="Y137" s="207"/>
      <c r="Z137" s="207"/>
      <c r="AA137" s="207"/>
      <c r="AB137" s="207"/>
      <c r="AC137" s="207"/>
      <c r="AD137" s="207"/>
      <c r="AE137" s="207"/>
      <c r="AF137" s="207"/>
      <c r="AG137" s="207"/>
      <c r="AH137" s="207"/>
      <c r="AI137" s="208"/>
    </row>
    <row r="138" spans="22:35" x14ac:dyDescent="0.25">
      <c r="V138" s="207"/>
      <c r="W138" s="207"/>
      <c r="X138" s="207"/>
      <c r="Y138" s="207"/>
      <c r="Z138" s="207"/>
      <c r="AA138" s="207"/>
      <c r="AB138" s="207"/>
      <c r="AC138" s="207"/>
      <c r="AD138" s="207"/>
      <c r="AE138" s="207"/>
      <c r="AF138" s="207"/>
      <c r="AG138" s="207"/>
      <c r="AH138" s="207"/>
      <c r="AI138" s="208"/>
    </row>
    <row r="139" spans="22:35" x14ac:dyDescent="0.25">
      <c r="V139" s="207"/>
      <c r="W139" s="207"/>
      <c r="X139" s="207"/>
      <c r="Y139" s="207"/>
      <c r="Z139" s="207"/>
      <c r="AA139" s="207"/>
      <c r="AB139" s="207"/>
      <c r="AC139" s="207"/>
      <c r="AD139" s="207"/>
      <c r="AE139" s="207"/>
      <c r="AF139" s="207"/>
      <c r="AG139" s="207"/>
      <c r="AH139" s="207"/>
      <c r="AI139" s="208"/>
    </row>
    <row r="140" spans="22:35" x14ac:dyDescent="0.25">
      <c r="V140" s="207"/>
      <c r="W140" s="207"/>
      <c r="X140" s="207"/>
      <c r="Y140" s="207"/>
      <c r="Z140" s="207"/>
      <c r="AA140" s="207"/>
      <c r="AB140" s="207"/>
      <c r="AC140" s="207"/>
      <c r="AD140" s="207"/>
      <c r="AE140" s="207"/>
      <c r="AF140" s="207"/>
      <c r="AG140" s="207"/>
      <c r="AH140" s="207"/>
      <c r="AI140" s="208"/>
    </row>
    <row r="141" spans="22:35" x14ac:dyDescent="0.25">
      <c r="V141" s="207"/>
      <c r="W141" s="207"/>
      <c r="X141" s="207"/>
      <c r="Y141" s="207"/>
      <c r="Z141" s="207"/>
      <c r="AA141" s="207"/>
      <c r="AB141" s="207"/>
      <c r="AC141" s="207"/>
      <c r="AD141" s="207"/>
      <c r="AE141" s="207"/>
      <c r="AF141" s="207"/>
      <c r="AG141" s="207"/>
      <c r="AH141" s="207"/>
      <c r="AI141" s="208"/>
    </row>
    <row r="142" spans="22:35" x14ac:dyDescent="0.25">
      <c r="V142" s="207"/>
      <c r="W142" s="207"/>
      <c r="X142" s="207"/>
      <c r="Y142" s="207"/>
      <c r="Z142" s="207"/>
      <c r="AA142" s="207"/>
      <c r="AB142" s="207"/>
      <c r="AC142" s="207"/>
      <c r="AD142" s="207"/>
      <c r="AE142" s="207"/>
      <c r="AF142" s="207"/>
      <c r="AG142" s="207"/>
      <c r="AH142" s="207"/>
      <c r="AI142" s="208"/>
    </row>
    <row r="143" spans="22:35" x14ac:dyDescent="0.25">
      <c r="V143" s="207"/>
      <c r="W143" s="207"/>
      <c r="X143" s="207"/>
      <c r="Y143" s="207"/>
      <c r="Z143" s="207"/>
      <c r="AA143" s="207"/>
      <c r="AB143" s="207"/>
      <c r="AC143" s="207"/>
      <c r="AD143" s="207"/>
      <c r="AE143" s="207"/>
      <c r="AF143" s="207"/>
      <c r="AG143" s="207"/>
      <c r="AH143" s="207"/>
      <c r="AI143" s="208"/>
    </row>
    <row r="144" spans="22:35" x14ac:dyDescent="0.25">
      <c r="V144" s="207"/>
      <c r="W144" s="207"/>
      <c r="X144" s="207"/>
      <c r="Y144" s="207"/>
      <c r="Z144" s="207"/>
      <c r="AA144" s="207"/>
      <c r="AB144" s="207"/>
      <c r="AC144" s="207"/>
      <c r="AD144" s="207"/>
      <c r="AE144" s="207"/>
      <c r="AF144" s="207"/>
      <c r="AG144" s="207"/>
      <c r="AH144" s="207"/>
      <c r="AI144" s="208"/>
    </row>
    <row r="145" spans="22:35" x14ac:dyDescent="0.25">
      <c r="V145" s="207"/>
      <c r="W145" s="207"/>
      <c r="X145" s="207"/>
      <c r="Y145" s="207"/>
      <c r="Z145" s="207"/>
      <c r="AA145" s="207"/>
      <c r="AB145" s="207"/>
      <c r="AC145" s="207"/>
      <c r="AD145" s="207"/>
      <c r="AE145" s="207"/>
      <c r="AF145" s="207"/>
      <c r="AG145" s="207"/>
      <c r="AH145" s="207"/>
      <c r="AI145" s="208"/>
    </row>
    <row r="146" spans="22:35" x14ac:dyDescent="0.25">
      <c r="V146" s="207"/>
      <c r="W146" s="207"/>
      <c r="X146" s="207"/>
      <c r="Y146" s="207"/>
      <c r="Z146" s="207"/>
      <c r="AA146" s="207"/>
      <c r="AB146" s="207"/>
      <c r="AC146" s="207"/>
      <c r="AD146" s="207"/>
      <c r="AE146" s="207"/>
      <c r="AF146" s="207"/>
      <c r="AG146" s="207"/>
      <c r="AH146" s="207"/>
      <c r="AI146" s="208"/>
    </row>
    <row r="147" spans="22:35" x14ac:dyDescent="0.25">
      <c r="V147" s="207"/>
      <c r="W147" s="207"/>
      <c r="X147" s="207"/>
      <c r="Y147" s="207"/>
      <c r="Z147" s="207"/>
      <c r="AA147" s="207"/>
      <c r="AB147" s="207"/>
      <c r="AC147" s="207"/>
      <c r="AD147" s="207"/>
      <c r="AE147" s="207"/>
      <c r="AF147" s="207"/>
      <c r="AG147" s="207"/>
      <c r="AH147" s="207"/>
      <c r="AI147" s="208"/>
    </row>
    <row r="148" spans="22:35" x14ac:dyDescent="0.25">
      <c r="V148" s="207"/>
      <c r="W148" s="207"/>
      <c r="X148" s="207"/>
      <c r="Y148" s="207"/>
      <c r="Z148" s="207"/>
      <c r="AA148" s="207"/>
      <c r="AB148" s="207"/>
      <c r="AC148" s="207"/>
      <c r="AD148" s="207"/>
      <c r="AE148" s="207"/>
      <c r="AF148" s="207"/>
      <c r="AG148" s="207"/>
      <c r="AH148" s="207"/>
      <c r="AI148" s="208"/>
    </row>
    <row r="149" spans="22:35" x14ac:dyDescent="0.25">
      <c r="V149" s="207"/>
      <c r="W149" s="207"/>
      <c r="X149" s="207"/>
      <c r="Y149" s="207"/>
      <c r="Z149" s="207"/>
      <c r="AA149" s="207"/>
      <c r="AB149" s="207"/>
      <c r="AC149" s="207"/>
      <c r="AD149" s="207"/>
      <c r="AE149" s="207"/>
      <c r="AF149" s="207"/>
      <c r="AG149" s="207"/>
      <c r="AH149" s="207"/>
      <c r="AI149" s="208"/>
    </row>
    <row r="150" spans="22:35" x14ac:dyDescent="0.25">
      <c r="V150" s="207"/>
      <c r="W150" s="207"/>
      <c r="X150" s="207"/>
      <c r="Y150" s="207"/>
      <c r="Z150" s="207"/>
      <c r="AA150" s="207"/>
      <c r="AB150" s="207"/>
      <c r="AC150" s="207"/>
      <c r="AD150" s="207"/>
      <c r="AE150" s="207"/>
      <c r="AF150" s="207"/>
      <c r="AG150" s="207"/>
      <c r="AH150" s="207"/>
      <c r="AI150" s="208"/>
    </row>
    <row r="151" spans="22:35" x14ac:dyDescent="0.25">
      <c r="V151" s="207"/>
      <c r="W151" s="207"/>
      <c r="X151" s="207"/>
      <c r="Y151" s="207"/>
      <c r="Z151" s="207"/>
      <c r="AA151" s="207"/>
      <c r="AB151" s="207"/>
      <c r="AC151" s="207"/>
      <c r="AD151" s="207"/>
      <c r="AE151" s="207"/>
      <c r="AF151" s="207"/>
      <c r="AG151" s="207"/>
      <c r="AH151" s="207"/>
      <c r="AI151" s="208"/>
    </row>
    <row r="152" spans="22:35" x14ac:dyDescent="0.25">
      <c r="V152" s="207"/>
      <c r="W152" s="207"/>
      <c r="X152" s="207"/>
      <c r="Y152" s="207"/>
      <c r="Z152" s="207"/>
      <c r="AA152" s="207"/>
      <c r="AB152" s="207"/>
      <c r="AC152" s="207"/>
      <c r="AD152" s="207"/>
      <c r="AE152" s="207"/>
      <c r="AF152" s="207"/>
      <c r="AG152" s="207"/>
      <c r="AH152" s="207"/>
      <c r="AI152" s="208"/>
    </row>
    <row r="153" spans="22:35" x14ac:dyDescent="0.25">
      <c r="V153" s="207"/>
      <c r="W153" s="207"/>
      <c r="X153" s="207"/>
      <c r="Y153" s="207"/>
      <c r="Z153" s="207"/>
      <c r="AA153" s="207"/>
      <c r="AB153" s="207"/>
      <c r="AC153" s="207"/>
      <c r="AD153" s="207"/>
      <c r="AE153" s="207"/>
      <c r="AF153" s="207"/>
      <c r="AG153" s="207"/>
      <c r="AH153" s="207"/>
      <c r="AI153" s="208"/>
    </row>
    <row r="154" spans="22:35" x14ac:dyDescent="0.25">
      <c r="V154" s="207"/>
      <c r="W154" s="207"/>
      <c r="X154" s="207"/>
      <c r="Y154" s="207"/>
      <c r="Z154" s="207"/>
      <c r="AA154" s="207"/>
      <c r="AB154" s="207"/>
      <c r="AC154" s="207"/>
      <c r="AD154" s="207"/>
      <c r="AE154" s="207"/>
      <c r="AF154" s="207"/>
      <c r="AG154" s="207"/>
      <c r="AH154" s="207"/>
      <c r="AI154" s="208"/>
    </row>
    <row r="155" spans="22:35" x14ac:dyDescent="0.25">
      <c r="V155" s="207"/>
      <c r="W155" s="207"/>
      <c r="X155" s="207"/>
      <c r="Y155" s="207"/>
      <c r="Z155" s="207"/>
      <c r="AA155" s="207"/>
      <c r="AB155" s="207"/>
      <c r="AC155" s="207"/>
      <c r="AD155" s="207"/>
      <c r="AE155" s="207"/>
      <c r="AF155" s="207"/>
      <c r="AG155" s="207"/>
      <c r="AH155" s="207"/>
      <c r="AI155" s="208"/>
    </row>
    <row r="156" spans="22:35" x14ac:dyDescent="0.25">
      <c r="V156" s="207"/>
      <c r="W156" s="207"/>
      <c r="X156" s="207"/>
      <c r="Y156" s="207"/>
      <c r="Z156" s="207"/>
      <c r="AA156" s="207"/>
      <c r="AB156" s="207"/>
      <c r="AC156" s="207"/>
      <c r="AD156" s="207"/>
      <c r="AE156" s="207"/>
      <c r="AF156" s="207"/>
      <c r="AG156" s="207"/>
      <c r="AH156" s="207"/>
      <c r="AI156" s="208"/>
    </row>
    <row r="157" spans="22:35" x14ac:dyDescent="0.25">
      <c r="V157" s="207"/>
      <c r="W157" s="207"/>
      <c r="X157" s="207"/>
      <c r="Y157" s="207"/>
      <c r="Z157" s="207"/>
      <c r="AA157" s="207"/>
      <c r="AB157" s="207"/>
      <c r="AC157" s="207"/>
      <c r="AD157" s="207"/>
      <c r="AE157" s="207"/>
      <c r="AF157" s="207"/>
      <c r="AG157" s="207"/>
      <c r="AH157" s="207"/>
      <c r="AI157" s="208"/>
    </row>
    <row r="158" spans="22:35" x14ac:dyDescent="0.25">
      <c r="V158" s="207"/>
      <c r="W158" s="207"/>
      <c r="X158" s="207"/>
      <c r="Y158" s="207"/>
      <c r="Z158" s="207"/>
      <c r="AA158" s="207"/>
      <c r="AB158" s="207"/>
      <c r="AC158" s="207"/>
      <c r="AD158" s="207"/>
      <c r="AE158" s="207"/>
      <c r="AF158" s="207"/>
      <c r="AG158" s="207"/>
      <c r="AH158" s="207"/>
      <c r="AI158" s="208"/>
    </row>
    <row r="159" spans="22:35" x14ac:dyDescent="0.25">
      <c r="V159" s="207"/>
      <c r="W159" s="207"/>
      <c r="X159" s="207"/>
      <c r="Y159" s="207"/>
      <c r="Z159" s="207"/>
      <c r="AA159" s="207"/>
      <c r="AB159" s="207"/>
      <c r="AC159" s="207"/>
      <c r="AD159" s="207"/>
      <c r="AE159" s="207"/>
      <c r="AF159" s="207"/>
      <c r="AG159" s="207"/>
      <c r="AH159" s="207"/>
      <c r="AI159" s="208"/>
    </row>
    <row r="160" spans="22:35" x14ac:dyDescent="0.25">
      <c r="V160" s="207"/>
      <c r="W160" s="207"/>
      <c r="X160" s="207"/>
      <c r="Y160" s="207"/>
      <c r="Z160" s="207"/>
      <c r="AA160" s="207"/>
      <c r="AB160" s="207"/>
      <c r="AC160" s="207"/>
      <c r="AD160" s="207"/>
      <c r="AE160" s="207"/>
      <c r="AF160" s="207"/>
      <c r="AG160" s="207"/>
      <c r="AH160" s="207"/>
      <c r="AI160" s="208"/>
    </row>
    <row r="161" spans="22:35" x14ac:dyDescent="0.25">
      <c r="V161" s="207"/>
      <c r="W161" s="207"/>
      <c r="X161" s="207"/>
      <c r="Y161" s="207"/>
      <c r="Z161" s="207"/>
      <c r="AA161" s="207"/>
      <c r="AB161" s="207"/>
      <c r="AC161" s="207"/>
      <c r="AD161" s="207"/>
      <c r="AE161" s="207"/>
      <c r="AF161" s="207"/>
      <c r="AG161" s="207"/>
      <c r="AH161" s="207"/>
      <c r="AI161" s="208"/>
    </row>
    <row r="162" spans="22:35" x14ac:dyDescent="0.25">
      <c r="V162" s="207"/>
      <c r="W162" s="207"/>
      <c r="X162" s="207"/>
      <c r="Y162" s="207"/>
      <c r="Z162" s="207"/>
      <c r="AA162" s="207"/>
      <c r="AB162" s="207"/>
      <c r="AC162" s="207"/>
      <c r="AD162" s="207"/>
      <c r="AE162" s="207"/>
      <c r="AF162" s="207"/>
      <c r="AG162" s="207"/>
      <c r="AH162" s="207"/>
      <c r="AI162" s="208"/>
    </row>
    <row r="163" spans="22:35" x14ac:dyDescent="0.25">
      <c r="V163" s="207"/>
      <c r="W163" s="207"/>
      <c r="X163" s="207"/>
      <c r="Y163" s="207"/>
      <c r="Z163" s="207"/>
      <c r="AA163" s="207"/>
      <c r="AB163" s="207"/>
      <c r="AC163" s="207"/>
      <c r="AD163" s="207"/>
      <c r="AE163" s="207"/>
      <c r="AF163" s="207"/>
      <c r="AG163" s="207"/>
      <c r="AH163" s="207"/>
      <c r="AI163" s="208"/>
    </row>
    <row r="164" spans="22:35" x14ac:dyDescent="0.25">
      <c r="V164" s="207"/>
      <c r="W164" s="207"/>
      <c r="X164" s="207"/>
      <c r="Y164" s="207"/>
      <c r="Z164" s="207"/>
      <c r="AA164" s="207"/>
      <c r="AB164" s="207"/>
      <c r="AC164" s="207"/>
      <c r="AD164" s="207"/>
      <c r="AE164" s="207"/>
      <c r="AF164" s="207"/>
      <c r="AG164" s="207"/>
      <c r="AH164" s="207"/>
      <c r="AI164" s="208"/>
    </row>
    <row r="165" spans="22:35" x14ac:dyDescent="0.25">
      <c r="V165" s="207"/>
      <c r="W165" s="207"/>
      <c r="X165" s="207"/>
      <c r="Y165" s="207"/>
      <c r="Z165" s="207"/>
      <c r="AA165" s="207"/>
      <c r="AB165" s="207"/>
      <c r="AC165" s="207"/>
      <c r="AD165" s="207"/>
      <c r="AE165" s="207"/>
      <c r="AF165" s="207"/>
      <c r="AG165" s="207"/>
      <c r="AH165" s="207"/>
      <c r="AI165" s="208"/>
    </row>
    <row r="166" spans="22:35" x14ac:dyDescent="0.25">
      <c r="V166" s="207"/>
      <c r="W166" s="207"/>
      <c r="X166" s="207"/>
      <c r="Y166" s="207"/>
      <c r="Z166" s="207"/>
      <c r="AA166" s="207"/>
      <c r="AB166" s="207"/>
      <c r="AC166" s="207"/>
      <c r="AD166" s="207"/>
      <c r="AE166" s="207"/>
      <c r="AF166" s="207"/>
      <c r="AG166" s="207"/>
      <c r="AH166" s="207"/>
      <c r="AI166" s="208"/>
    </row>
    <row r="167" spans="22:35" x14ac:dyDescent="0.25">
      <c r="AC167" s="207"/>
      <c r="AD167" s="207"/>
      <c r="AE167" s="207"/>
      <c r="AF167" s="207"/>
      <c r="AG167" s="207"/>
      <c r="AH167" s="207"/>
      <c r="AI167" s="208"/>
    </row>
    <row r="168" spans="22:35" x14ac:dyDescent="0.25">
      <c r="AC168" s="207"/>
      <c r="AD168" s="207"/>
      <c r="AE168" s="207"/>
      <c r="AF168" s="207"/>
      <c r="AG168" s="207"/>
      <c r="AH168" s="207"/>
      <c r="AI168" s="208"/>
    </row>
    <row r="169" spans="22:35" x14ac:dyDescent="0.25">
      <c r="AC169" s="207"/>
      <c r="AD169" s="207"/>
      <c r="AE169" s="207"/>
      <c r="AF169" s="207"/>
      <c r="AG169" s="207"/>
      <c r="AH169" s="207"/>
      <c r="AI169" s="208"/>
    </row>
    <row r="170" spans="22:35" x14ac:dyDescent="0.25">
      <c r="AC170" s="207"/>
      <c r="AD170" s="207"/>
      <c r="AE170" s="207"/>
      <c r="AF170" s="207"/>
      <c r="AG170" s="207"/>
      <c r="AH170" s="207"/>
      <c r="AI170" s="208"/>
    </row>
    <row r="171" spans="22:35" x14ac:dyDescent="0.25">
      <c r="AC171" s="207"/>
      <c r="AD171" s="207"/>
      <c r="AE171" s="207"/>
      <c r="AF171" s="207"/>
      <c r="AG171" s="207"/>
      <c r="AH171" s="207"/>
      <c r="AI171" s="208"/>
    </row>
    <row r="172" spans="22:35" x14ac:dyDescent="0.25">
      <c r="AC172" s="207"/>
      <c r="AD172" s="207"/>
      <c r="AE172" s="207"/>
      <c r="AF172" s="207"/>
      <c r="AG172" s="207"/>
      <c r="AH172" s="207"/>
      <c r="AI172" s="208"/>
    </row>
    <row r="173" spans="22:35" x14ac:dyDescent="0.25">
      <c r="AC173" s="207"/>
      <c r="AD173" s="207"/>
      <c r="AE173" s="207"/>
      <c r="AF173" s="207"/>
      <c r="AG173" s="207"/>
      <c r="AH173" s="207"/>
      <c r="AI173" s="208"/>
    </row>
    <row r="174" spans="22:35" x14ac:dyDescent="0.25">
      <c r="AC174" s="207"/>
      <c r="AD174" s="207"/>
      <c r="AE174" s="207"/>
      <c r="AF174" s="207"/>
      <c r="AG174" s="207"/>
      <c r="AH174" s="207"/>
      <c r="AI174" s="208"/>
    </row>
    <row r="175" spans="22:35" x14ac:dyDescent="0.25">
      <c r="AC175" s="207"/>
      <c r="AD175" s="207"/>
      <c r="AE175" s="207"/>
      <c r="AF175" s="207"/>
      <c r="AG175" s="207"/>
      <c r="AH175" s="207"/>
      <c r="AI175" s="208"/>
    </row>
    <row r="176" spans="22:35" x14ac:dyDescent="0.25">
      <c r="AC176" s="207"/>
      <c r="AD176" s="207"/>
      <c r="AE176" s="207"/>
      <c r="AF176" s="207"/>
      <c r="AG176" s="207"/>
      <c r="AH176" s="207"/>
      <c r="AI176" s="208"/>
    </row>
    <row r="177" spans="29:35" x14ac:dyDescent="0.25">
      <c r="AC177" s="207"/>
      <c r="AD177" s="207"/>
      <c r="AE177" s="207"/>
      <c r="AF177" s="207"/>
      <c r="AG177" s="207"/>
      <c r="AH177" s="207"/>
      <c r="AI177" s="208"/>
    </row>
    <row r="178" spans="29:35" x14ac:dyDescent="0.25">
      <c r="AC178" s="207"/>
      <c r="AD178" s="207"/>
      <c r="AE178" s="207"/>
      <c r="AF178" s="207"/>
      <c r="AG178" s="207"/>
      <c r="AH178" s="207"/>
      <c r="AI178" s="208"/>
    </row>
    <row r="179" spans="29:35" x14ac:dyDescent="0.25">
      <c r="AC179" s="207"/>
      <c r="AD179" s="207"/>
      <c r="AE179" s="207"/>
      <c r="AF179" s="207"/>
      <c r="AG179" s="207"/>
      <c r="AH179" s="207"/>
      <c r="AI179" s="208"/>
    </row>
    <row r="180" spans="29:35" x14ac:dyDescent="0.25">
      <c r="AC180" s="207"/>
      <c r="AD180" s="207"/>
      <c r="AE180" s="207"/>
      <c r="AF180" s="207"/>
      <c r="AG180" s="207"/>
      <c r="AH180" s="207"/>
      <c r="AI180" s="208"/>
    </row>
    <row r="181" spans="29:35" x14ac:dyDescent="0.25">
      <c r="AC181" s="207"/>
      <c r="AD181" s="207"/>
      <c r="AE181" s="207"/>
      <c r="AF181" s="207"/>
      <c r="AG181" s="207"/>
      <c r="AH181" s="207"/>
      <c r="AI181" s="208"/>
    </row>
    <row r="182" spans="29:35" x14ac:dyDescent="0.25">
      <c r="AC182" s="207"/>
      <c r="AD182" s="207"/>
      <c r="AE182" s="207"/>
      <c r="AF182" s="207"/>
      <c r="AG182" s="207"/>
      <c r="AH182" s="207"/>
      <c r="AI182" s="208"/>
    </row>
    <row r="183" spans="29:35" x14ac:dyDescent="0.25">
      <c r="AC183" s="207"/>
      <c r="AD183" s="207"/>
      <c r="AE183" s="207"/>
      <c r="AF183" s="207"/>
      <c r="AG183" s="207"/>
      <c r="AH183" s="207"/>
      <c r="AI183" s="208"/>
    </row>
    <row r="184" spans="29:35" x14ac:dyDescent="0.25">
      <c r="AC184" s="207"/>
      <c r="AD184" s="207"/>
      <c r="AE184" s="207"/>
      <c r="AF184" s="207"/>
      <c r="AG184" s="207"/>
      <c r="AH184" s="207"/>
      <c r="AI184" s="208"/>
    </row>
    <row r="185" spans="29:35" x14ac:dyDescent="0.25">
      <c r="AC185" s="207"/>
      <c r="AD185" s="207"/>
      <c r="AE185" s="207"/>
      <c r="AF185" s="207"/>
      <c r="AG185" s="207"/>
      <c r="AH185" s="207"/>
      <c r="AI185" s="208"/>
    </row>
  </sheetData>
  <sheetProtection formatCells="0" formatColumns="0" formatRows="0" insertRows="0" deleteRows="0"/>
  <mergeCells count="33">
    <mergeCell ref="AN14:AU14"/>
    <mergeCell ref="A11:BJ11"/>
    <mergeCell ref="E14:E15"/>
    <mergeCell ref="A12:BJ12"/>
    <mergeCell ref="AW14:AW15"/>
    <mergeCell ref="C14:C15"/>
    <mergeCell ref="AI14:AM14"/>
    <mergeCell ref="A13:BJ13"/>
    <mergeCell ref="B14:B15"/>
    <mergeCell ref="D14:D15"/>
    <mergeCell ref="R14:R15"/>
    <mergeCell ref="AX14:BI15"/>
    <mergeCell ref="AB15:AD15"/>
    <mergeCell ref="S14:AD14"/>
    <mergeCell ref="F14:Q14"/>
    <mergeCell ref="A14:A15"/>
    <mergeCell ref="AV14:AV15"/>
    <mergeCell ref="S15:U15"/>
    <mergeCell ref="AT15:AU15"/>
    <mergeCell ref="BJ14:BJ15"/>
    <mergeCell ref="Y15:AA15"/>
    <mergeCell ref="A7:BJ7"/>
    <mergeCell ref="A8:BJ8"/>
    <mergeCell ref="F15:H15"/>
    <mergeCell ref="I15:K15"/>
    <mergeCell ref="L15:N15"/>
    <mergeCell ref="O15:Q15"/>
    <mergeCell ref="V15:X15"/>
    <mergeCell ref="A9:AM9"/>
    <mergeCell ref="AN15:AO15"/>
    <mergeCell ref="AP15:AQ15"/>
    <mergeCell ref="AR15:AS15"/>
    <mergeCell ref="AE15:AF15"/>
  </mergeCells>
  <pageMargins left="0.70866141732283472" right="0.70866141732283472" top="0.74803149606299213" bottom="0.74803149606299213" header="0.31496062992125984" footer="0.31496062992125984"/>
  <pageSetup scale="37" orientation="landscape" horizontalDpi="4294967295" verticalDpi="4294967295" r:id="rId1"/>
  <colBreaks count="1" manualBreakCount="1">
    <brk id="3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'Catalogo de insumos'!$A$4:$A$389</xm:f>
          </x14:formula1>
          <xm:sqref>AI17:AI91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9"/>
  <sheetViews>
    <sheetView workbookViewId="0">
      <selection activeCell="E1" sqref="E1:E1048576"/>
    </sheetView>
  </sheetViews>
  <sheetFormatPr baseColWidth="10" defaultRowHeight="28.5" customHeight="1" x14ac:dyDescent="0.25"/>
  <cols>
    <col min="1" max="1" width="118.5703125" style="79" bestFit="1" customWidth="1"/>
    <col min="2" max="2" width="11.7109375" style="39" customWidth="1"/>
    <col min="3" max="3" width="45.5703125" style="20" customWidth="1"/>
    <col min="4" max="4" width="12.42578125" style="22" bestFit="1" customWidth="1"/>
    <col min="5" max="5" width="18" style="38" customWidth="1"/>
    <col min="6" max="16384" width="11.42578125" style="79"/>
  </cols>
  <sheetData>
    <row r="1" spans="1:5" ht="28.5" customHeight="1" x14ac:dyDescent="0.25">
      <c r="B1" s="168"/>
      <c r="C1" s="169"/>
      <c r="D1" s="169"/>
      <c r="E1" s="169"/>
    </row>
    <row r="2" spans="1:5" ht="28.5" customHeight="1" x14ac:dyDescent="0.25">
      <c r="A2" s="170"/>
      <c r="B2" s="168"/>
      <c r="C2" s="169"/>
      <c r="D2" s="169"/>
      <c r="E2" s="169"/>
    </row>
    <row r="3" spans="1:5" ht="28.5" customHeight="1" x14ac:dyDescent="0.25">
      <c r="A3" s="170" t="s">
        <v>444</v>
      </c>
      <c r="B3" s="170" t="s">
        <v>39</v>
      </c>
      <c r="C3" s="171" t="s">
        <v>443</v>
      </c>
      <c r="D3" s="171" t="s">
        <v>434</v>
      </c>
      <c r="E3" s="172" t="s">
        <v>435</v>
      </c>
    </row>
    <row r="4" spans="1:5" ht="28.5" customHeight="1" x14ac:dyDescent="0.25">
      <c r="A4" s="84" t="s">
        <v>212</v>
      </c>
      <c r="B4" s="85">
        <v>25101502</v>
      </c>
      <c r="C4" s="85" t="s">
        <v>423</v>
      </c>
      <c r="D4" s="85" t="s">
        <v>60</v>
      </c>
      <c r="E4" s="89">
        <v>4268000</v>
      </c>
    </row>
    <row r="5" spans="1:5" ht="28.5" customHeight="1" x14ac:dyDescent="0.25">
      <c r="A5" s="84" t="s">
        <v>171</v>
      </c>
      <c r="B5" s="85">
        <v>40101604</v>
      </c>
      <c r="C5" s="85" t="s">
        <v>406</v>
      </c>
      <c r="D5" s="85" t="s">
        <v>60</v>
      </c>
      <c r="E5" s="34">
        <v>4400</v>
      </c>
    </row>
    <row r="6" spans="1:5" ht="28.5" customHeight="1" x14ac:dyDescent="0.25">
      <c r="A6" s="84" t="s">
        <v>184</v>
      </c>
      <c r="B6" s="85">
        <v>51142001</v>
      </c>
      <c r="C6" s="104" t="s">
        <v>393</v>
      </c>
      <c r="D6" s="85" t="s">
        <v>61</v>
      </c>
      <c r="E6" s="89">
        <v>756.81100000000004</v>
      </c>
    </row>
    <row r="7" spans="1:5" ht="28.5" customHeight="1" x14ac:dyDescent="0.25">
      <c r="A7" s="84" t="s">
        <v>148</v>
      </c>
      <c r="B7" s="11">
        <v>80141902</v>
      </c>
      <c r="C7" s="11" t="s">
        <v>80</v>
      </c>
      <c r="D7" s="85" t="s">
        <v>60</v>
      </c>
      <c r="E7" s="98">
        <v>550000</v>
      </c>
    </row>
    <row r="8" spans="1:5" ht="28.5" customHeight="1" x14ac:dyDescent="0.25">
      <c r="A8" s="84" t="s">
        <v>358</v>
      </c>
      <c r="B8" s="8">
        <v>43222615</v>
      </c>
      <c r="C8" s="8" t="s">
        <v>425</v>
      </c>
      <c r="D8" s="96" t="s">
        <v>60</v>
      </c>
      <c r="E8" s="97">
        <v>880000</v>
      </c>
    </row>
    <row r="9" spans="1:5" ht="28.5" customHeight="1" x14ac:dyDescent="0.25">
      <c r="A9" s="84" t="s">
        <v>181</v>
      </c>
      <c r="B9" s="85">
        <v>72101507</v>
      </c>
      <c r="C9" s="11" t="s">
        <v>407</v>
      </c>
      <c r="D9" s="85" t="s">
        <v>60</v>
      </c>
      <c r="E9" s="33">
        <v>0</v>
      </c>
    </row>
    <row r="10" spans="1:5" ht="28.5" customHeight="1" x14ac:dyDescent="0.25">
      <c r="A10" s="84" t="s">
        <v>134</v>
      </c>
      <c r="B10" s="8">
        <v>43232101</v>
      </c>
      <c r="C10" s="8" t="s">
        <v>417</v>
      </c>
      <c r="D10" s="11" t="s">
        <v>60</v>
      </c>
      <c r="E10" s="91">
        <v>112200</v>
      </c>
    </row>
    <row r="11" spans="1:5" ht="28.5" customHeight="1" x14ac:dyDescent="0.25">
      <c r="A11" s="84" t="s">
        <v>362</v>
      </c>
      <c r="B11" s="8">
        <v>43231512</v>
      </c>
      <c r="C11" s="8" t="s">
        <v>417</v>
      </c>
      <c r="D11" s="11" t="s">
        <v>60</v>
      </c>
      <c r="E11" s="35">
        <v>192500</v>
      </c>
    </row>
    <row r="12" spans="1:5" ht="28.5" customHeight="1" x14ac:dyDescent="0.25">
      <c r="A12" s="84" t="s">
        <v>363</v>
      </c>
      <c r="B12" s="8">
        <v>43232101</v>
      </c>
      <c r="C12" s="8" t="s">
        <v>417</v>
      </c>
      <c r="D12" s="8" t="s">
        <v>60</v>
      </c>
      <c r="E12" s="152">
        <v>132000</v>
      </c>
    </row>
    <row r="13" spans="1:5" ht="28.5" customHeight="1" x14ac:dyDescent="0.25">
      <c r="A13" s="84" t="s">
        <v>365</v>
      </c>
      <c r="B13" s="8">
        <v>43232101</v>
      </c>
      <c r="C13" s="8" t="s">
        <v>417</v>
      </c>
      <c r="D13" s="8" t="s">
        <v>60</v>
      </c>
      <c r="E13" s="152">
        <v>1100000</v>
      </c>
    </row>
    <row r="14" spans="1:5" ht="28.5" customHeight="1" x14ac:dyDescent="0.25">
      <c r="A14" s="84" t="s">
        <v>366</v>
      </c>
      <c r="B14" s="8">
        <v>43232101</v>
      </c>
      <c r="C14" s="8" t="s">
        <v>417</v>
      </c>
      <c r="D14" s="8" t="s">
        <v>60</v>
      </c>
      <c r="E14" s="154">
        <v>1430</v>
      </c>
    </row>
    <row r="15" spans="1:5" ht="28.5" customHeight="1" x14ac:dyDescent="0.25">
      <c r="A15" s="84" t="s">
        <v>367</v>
      </c>
      <c r="B15" s="8">
        <v>43232101</v>
      </c>
      <c r="C15" s="8" t="s">
        <v>417</v>
      </c>
      <c r="D15" s="11" t="s">
        <v>60</v>
      </c>
      <c r="E15" s="35">
        <v>1650</v>
      </c>
    </row>
    <row r="16" spans="1:5" ht="28.5" customHeight="1" x14ac:dyDescent="0.25">
      <c r="A16" s="84" t="s">
        <v>263</v>
      </c>
      <c r="B16" s="11">
        <v>73151905</v>
      </c>
      <c r="C16" s="11" t="s">
        <v>78</v>
      </c>
      <c r="D16" s="11" t="s">
        <v>60</v>
      </c>
      <c r="E16" s="16">
        <v>55</v>
      </c>
    </row>
    <row r="17" spans="1:5" ht="28.5" customHeight="1" x14ac:dyDescent="0.25">
      <c r="A17" s="83" t="s">
        <v>129</v>
      </c>
      <c r="B17" s="11">
        <v>82121505</v>
      </c>
      <c r="C17" s="11" t="s">
        <v>78</v>
      </c>
      <c r="D17" s="11" t="s">
        <v>60</v>
      </c>
      <c r="E17" s="23">
        <v>973.5</v>
      </c>
    </row>
    <row r="18" spans="1:5" ht="28.5" customHeight="1" x14ac:dyDescent="0.25">
      <c r="A18" s="17" t="s">
        <v>277</v>
      </c>
      <c r="B18" s="11">
        <v>82121505</v>
      </c>
      <c r="C18" s="11" t="s">
        <v>78</v>
      </c>
      <c r="D18" s="85" t="s">
        <v>60</v>
      </c>
      <c r="E18" s="89">
        <v>858.29700000000003</v>
      </c>
    </row>
    <row r="19" spans="1:5" ht="28.5" customHeight="1" x14ac:dyDescent="0.25">
      <c r="A19" s="109" t="s">
        <v>209</v>
      </c>
      <c r="B19" s="11">
        <v>40101701</v>
      </c>
      <c r="C19" s="11" t="s">
        <v>402</v>
      </c>
      <c r="D19" s="11" t="s">
        <v>60</v>
      </c>
      <c r="E19" s="110">
        <v>225500</v>
      </c>
    </row>
    <row r="20" spans="1:5" ht="28.5" customHeight="1" x14ac:dyDescent="0.25">
      <c r="A20" s="109" t="s">
        <v>210</v>
      </c>
      <c r="B20" s="11">
        <v>40101701</v>
      </c>
      <c r="C20" s="11" t="s">
        <v>402</v>
      </c>
      <c r="D20" s="11" t="s">
        <v>60</v>
      </c>
      <c r="E20" s="16">
        <v>259600</v>
      </c>
    </row>
    <row r="21" spans="1:5" ht="28.5" customHeight="1" x14ac:dyDescent="0.25">
      <c r="A21" s="128" t="s">
        <v>283</v>
      </c>
      <c r="B21" s="11">
        <v>50192701</v>
      </c>
      <c r="C21" s="11" t="s">
        <v>408</v>
      </c>
      <c r="D21" s="11" t="s">
        <v>60</v>
      </c>
      <c r="E21" s="129">
        <v>973.5</v>
      </c>
    </row>
    <row r="22" spans="1:5" ht="28.5" customHeight="1" x14ac:dyDescent="0.25">
      <c r="A22" s="17" t="s">
        <v>237</v>
      </c>
      <c r="B22" s="46">
        <v>73151905</v>
      </c>
      <c r="C22" s="21" t="s">
        <v>78</v>
      </c>
      <c r="D22" s="11" t="s">
        <v>60</v>
      </c>
      <c r="E22" s="21">
        <v>33000</v>
      </c>
    </row>
    <row r="23" spans="1:5" ht="28.5" customHeight="1" x14ac:dyDescent="0.25">
      <c r="A23" s="17" t="s">
        <v>149</v>
      </c>
      <c r="B23" s="11">
        <v>90111602</v>
      </c>
      <c r="C23" s="44" t="s">
        <v>437</v>
      </c>
      <c r="D23" s="85" t="s">
        <v>60</v>
      </c>
      <c r="E23" s="32">
        <v>0</v>
      </c>
    </row>
    <row r="24" spans="1:5" ht="28.5" customHeight="1" x14ac:dyDescent="0.25">
      <c r="A24" s="17" t="s">
        <v>90</v>
      </c>
      <c r="B24" s="11">
        <v>80141607</v>
      </c>
      <c r="C24" s="44" t="s">
        <v>413</v>
      </c>
      <c r="D24" s="85" t="s">
        <v>60</v>
      </c>
      <c r="E24" s="30">
        <v>220</v>
      </c>
    </row>
    <row r="25" spans="1:5" ht="28.5" customHeight="1" x14ac:dyDescent="0.25">
      <c r="A25" s="128" t="s">
        <v>304</v>
      </c>
      <c r="B25" s="130">
        <v>86101701</v>
      </c>
      <c r="C25" s="130" t="s">
        <v>422</v>
      </c>
      <c r="D25" s="11" t="s">
        <v>60</v>
      </c>
      <c r="E25" s="136">
        <v>11000</v>
      </c>
    </row>
    <row r="26" spans="1:5" ht="28.5" customHeight="1" x14ac:dyDescent="0.25">
      <c r="A26" s="17" t="s">
        <v>153</v>
      </c>
      <c r="B26" s="85">
        <v>82151702</v>
      </c>
      <c r="C26" s="85" t="s">
        <v>421</v>
      </c>
      <c r="D26" s="85" t="s">
        <v>60</v>
      </c>
      <c r="E26" s="30">
        <v>66000</v>
      </c>
    </row>
    <row r="27" spans="1:5" ht="28.5" customHeight="1" x14ac:dyDescent="0.25">
      <c r="A27" s="162" t="s">
        <v>220</v>
      </c>
      <c r="B27" s="85">
        <v>56101714</v>
      </c>
      <c r="C27" s="85" t="s">
        <v>414</v>
      </c>
      <c r="D27" s="88" t="s">
        <v>60</v>
      </c>
      <c r="E27" s="27">
        <v>38500</v>
      </c>
    </row>
    <row r="28" spans="1:5" ht="28.5" customHeight="1" x14ac:dyDescent="0.25">
      <c r="A28" s="162" t="s">
        <v>233</v>
      </c>
      <c r="B28" s="11">
        <v>56101702</v>
      </c>
      <c r="C28" s="11" t="s">
        <v>414</v>
      </c>
      <c r="D28" s="123" t="s">
        <v>60</v>
      </c>
      <c r="E28" s="183">
        <v>9350</v>
      </c>
    </row>
    <row r="29" spans="1:5" ht="28.5" customHeight="1" x14ac:dyDescent="0.25">
      <c r="A29" s="84" t="s">
        <v>233</v>
      </c>
      <c r="B29" s="11">
        <v>56101702</v>
      </c>
      <c r="C29" s="11" t="s">
        <v>414</v>
      </c>
      <c r="D29" s="11" t="s">
        <v>60</v>
      </c>
      <c r="E29" s="27">
        <v>9350</v>
      </c>
    </row>
    <row r="30" spans="1:5" ht="28.5" customHeight="1" x14ac:dyDescent="0.25">
      <c r="A30" s="84" t="s">
        <v>233</v>
      </c>
      <c r="B30" s="11">
        <v>56101702</v>
      </c>
      <c r="C30" s="11" t="s">
        <v>414</v>
      </c>
      <c r="D30" s="11" t="s">
        <v>60</v>
      </c>
      <c r="E30" s="27">
        <v>9350</v>
      </c>
    </row>
    <row r="31" spans="1:5" ht="28.5" customHeight="1" x14ac:dyDescent="0.25">
      <c r="A31" s="84" t="s">
        <v>233</v>
      </c>
      <c r="B31" s="11">
        <v>56101702</v>
      </c>
      <c r="C31" s="11" t="s">
        <v>414</v>
      </c>
      <c r="D31" s="11" t="s">
        <v>60</v>
      </c>
      <c r="E31" s="27">
        <v>8800</v>
      </c>
    </row>
    <row r="32" spans="1:5" ht="28.5" customHeight="1" x14ac:dyDescent="0.25">
      <c r="A32" s="17" t="s">
        <v>166</v>
      </c>
      <c r="B32" s="11">
        <v>56101702</v>
      </c>
      <c r="C32" s="85" t="s">
        <v>414</v>
      </c>
      <c r="D32" s="85" t="s">
        <v>60</v>
      </c>
      <c r="E32" s="30">
        <v>14762.000000000002</v>
      </c>
    </row>
    <row r="33" spans="1:5" ht="28.5" customHeight="1" x14ac:dyDescent="0.25">
      <c r="A33" s="84" t="s">
        <v>166</v>
      </c>
      <c r="B33" s="11">
        <v>56101702</v>
      </c>
      <c r="C33" s="11" t="s">
        <v>414</v>
      </c>
      <c r="D33" s="11" t="s">
        <v>60</v>
      </c>
      <c r="E33" s="27">
        <v>27500</v>
      </c>
    </row>
    <row r="34" spans="1:5" ht="28.5" customHeight="1" x14ac:dyDescent="0.25">
      <c r="A34" s="84" t="s">
        <v>166</v>
      </c>
      <c r="B34" s="11">
        <v>56101702</v>
      </c>
      <c r="C34" s="11" t="s">
        <v>414</v>
      </c>
      <c r="D34" s="11" t="s">
        <v>60</v>
      </c>
      <c r="E34" s="27">
        <v>14762.000000000002</v>
      </c>
    </row>
    <row r="35" spans="1:5" ht="28.5" customHeight="1" x14ac:dyDescent="0.25">
      <c r="A35" s="84" t="s">
        <v>166</v>
      </c>
      <c r="B35" s="11">
        <v>56101702</v>
      </c>
      <c r="C35" s="11" t="s">
        <v>414</v>
      </c>
      <c r="D35" s="88" t="s">
        <v>60</v>
      </c>
      <c r="E35" s="27">
        <v>14762.000000000002</v>
      </c>
    </row>
    <row r="36" spans="1:5" ht="28.5" customHeight="1" x14ac:dyDescent="0.25">
      <c r="A36" s="84" t="s">
        <v>265</v>
      </c>
      <c r="B36" s="11">
        <v>56101702</v>
      </c>
      <c r="C36" s="11" t="s">
        <v>414</v>
      </c>
      <c r="D36" s="88" t="s">
        <v>60</v>
      </c>
      <c r="E36" s="27">
        <v>14762.000000000002</v>
      </c>
    </row>
    <row r="37" spans="1:5" ht="28.5" customHeight="1" x14ac:dyDescent="0.25">
      <c r="A37" s="19" t="s">
        <v>141</v>
      </c>
      <c r="B37" s="11">
        <v>10161603</v>
      </c>
      <c r="C37" s="11" t="s">
        <v>420</v>
      </c>
      <c r="D37" s="87" t="s">
        <v>60</v>
      </c>
      <c r="E37" s="29">
        <v>1100</v>
      </c>
    </row>
    <row r="38" spans="1:5" ht="28.5" customHeight="1" x14ac:dyDescent="0.25">
      <c r="A38" s="17" t="s">
        <v>190</v>
      </c>
      <c r="B38" s="85">
        <v>51102002</v>
      </c>
      <c r="C38" s="104" t="s">
        <v>393</v>
      </c>
      <c r="D38" s="87" t="s">
        <v>61</v>
      </c>
      <c r="E38" s="89">
        <v>444.23500000000001</v>
      </c>
    </row>
    <row r="39" spans="1:5" ht="28.5" customHeight="1" x14ac:dyDescent="0.25">
      <c r="A39" s="17" t="s">
        <v>113</v>
      </c>
      <c r="B39" s="85">
        <v>43222802</v>
      </c>
      <c r="C39" s="85" t="s">
        <v>425</v>
      </c>
      <c r="D39" s="87" t="s">
        <v>60</v>
      </c>
      <c r="E39" s="86">
        <v>22000</v>
      </c>
    </row>
    <row r="40" spans="1:5" ht="28.5" customHeight="1" x14ac:dyDescent="0.25">
      <c r="A40" s="84" t="s">
        <v>346</v>
      </c>
      <c r="B40" s="11">
        <v>86101705</v>
      </c>
      <c r="C40" s="11" t="s">
        <v>422</v>
      </c>
      <c r="D40" s="180" t="s">
        <v>60</v>
      </c>
      <c r="E40" s="89">
        <v>8250</v>
      </c>
    </row>
    <row r="41" spans="1:5" ht="28.5" customHeight="1" x14ac:dyDescent="0.25">
      <c r="A41" s="131" t="s">
        <v>320</v>
      </c>
      <c r="B41" s="125">
        <v>86101601</v>
      </c>
      <c r="C41" s="11" t="s">
        <v>422</v>
      </c>
      <c r="D41" s="180" t="s">
        <v>60</v>
      </c>
      <c r="E41" s="138">
        <v>110000</v>
      </c>
    </row>
    <row r="42" spans="1:5" ht="28.5" customHeight="1" x14ac:dyDescent="0.25">
      <c r="A42" s="131" t="s">
        <v>320</v>
      </c>
      <c r="B42" s="11">
        <v>86101705</v>
      </c>
      <c r="C42" s="11" t="s">
        <v>422</v>
      </c>
      <c r="D42" s="180" t="s">
        <v>60</v>
      </c>
      <c r="E42" s="134">
        <v>110000</v>
      </c>
    </row>
    <row r="43" spans="1:5" ht="28.5" customHeight="1" x14ac:dyDescent="0.25">
      <c r="A43" s="84" t="s">
        <v>244</v>
      </c>
      <c r="B43" s="11">
        <v>84111603</v>
      </c>
      <c r="C43" s="11" t="s">
        <v>429</v>
      </c>
      <c r="D43" s="88" t="s">
        <v>60</v>
      </c>
      <c r="E43" s="15">
        <v>880000</v>
      </c>
    </row>
    <row r="44" spans="1:5" ht="28.5" customHeight="1" x14ac:dyDescent="0.25">
      <c r="A44" s="17" t="s">
        <v>211</v>
      </c>
      <c r="B44" s="85">
        <v>25101502</v>
      </c>
      <c r="C44" s="85" t="s">
        <v>423</v>
      </c>
      <c r="D44" s="87" t="s">
        <v>60</v>
      </c>
      <c r="E44" s="89">
        <v>5500000</v>
      </c>
    </row>
    <row r="45" spans="1:5" ht="28.5" customHeight="1" x14ac:dyDescent="0.25">
      <c r="A45" s="17" t="s">
        <v>199</v>
      </c>
      <c r="B45" s="85">
        <v>51101572</v>
      </c>
      <c r="C45" s="104" t="s">
        <v>393</v>
      </c>
      <c r="D45" s="87" t="s">
        <v>61</v>
      </c>
      <c r="E45" s="89">
        <v>2517.9</v>
      </c>
    </row>
    <row r="46" spans="1:5" ht="28.5" customHeight="1" x14ac:dyDescent="0.25">
      <c r="A46" s="99" t="s">
        <v>150</v>
      </c>
      <c r="B46" s="11">
        <v>82151704</v>
      </c>
      <c r="C46" s="11" t="s">
        <v>421</v>
      </c>
      <c r="D46" s="87" t="s">
        <v>60</v>
      </c>
      <c r="E46" s="33">
        <v>16500</v>
      </c>
    </row>
    <row r="47" spans="1:5" ht="28.5" customHeight="1" x14ac:dyDescent="0.25">
      <c r="A47" s="84" t="s">
        <v>71</v>
      </c>
      <c r="B47" s="11">
        <v>82121503</v>
      </c>
      <c r="C47" s="11" t="s">
        <v>78</v>
      </c>
      <c r="D47" s="88" t="s">
        <v>60</v>
      </c>
      <c r="E47" s="13">
        <v>4730</v>
      </c>
    </row>
    <row r="48" spans="1:5" ht="28.5" customHeight="1" x14ac:dyDescent="0.25">
      <c r="A48" s="84" t="s">
        <v>71</v>
      </c>
      <c r="B48" s="11">
        <v>82121503</v>
      </c>
      <c r="C48" s="11" t="s">
        <v>78</v>
      </c>
      <c r="D48" s="11" t="s">
        <v>60</v>
      </c>
      <c r="E48" s="13">
        <v>4730</v>
      </c>
    </row>
    <row r="49" spans="1:5" ht="28.5" customHeight="1" x14ac:dyDescent="0.25">
      <c r="A49" s="112" t="s">
        <v>93</v>
      </c>
      <c r="B49" s="111">
        <v>48101711</v>
      </c>
      <c r="C49" s="111" t="s">
        <v>406</v>
      </c>
      <c r="D49" s="85" t="s">
        <v>60</v>
      </c>
      <c r="E49" s="100">
        <v>14300</v>
      </c>
    </row>
    <row r="50" spans="1:5" ht="28.5" customHeight="1" x14ac:dyDescent="0.25">
      <c r="A50" s="118" t="s">
        <v>93</v>
      </c>
      <c r="B50" s="117">
        <v>48101711</v>
      </c>
      <c r="C50" s="117" t="s">
        <v>406</v>
      </c>
      <c r="D50" s="11" t="s">
        <v>60</v>
      </c>
      <c r="E50" s="16">
        <v>14300</v>
      </c>
    </row>
    <row r="51" spans="1:5" ht="28.5" customHeight="1" x14ac:dyDescent="0.25">
      <c r="A51" s="113" t="s">
        <v>93</v>
      </c>
      <c r="B51" s="117">
        <v>52141501</v>
      </c>
      <c r="C51" s="117" t="s">
        <v>406</v>
      </c>
      <c r="D51" s="11" t="s">
        <v>60</v>
      </c>
      <c r="E51" s="89">
        <v>14300</v>
      </c>
    </row>
    <row r="52" spans="1:5" ht="28.5" customHeight="1" x14ac:dyDescent="0.25">
      <c r="A52" s="17" t="s">
        <v>204</v>
      </c>
      <c r="B52" s="85">
        <v>42141905</v>
      </c>
      <c r="C52" s="104" t="s">
        <v>393</v>
      </c>
      <c r="D52" s="85" t="s">
        <v>61</v>
      </c>
      <c r="E52" s="89">
        <v>2183.5</v>
      </c>
    </row>
    <row r="53" spans="1:5" ht="28.5" customHeight="1" x14ac:dyDescent="0.25">
      <c r="A53" s="17" t="s">
        <v>147</v>
      </c>
      <c r="B53" s="85">
        <v>44111601</v>
      </c>
      <c r="C53" s="85" t="s">
        <v>396</v>
      </c>
      <c r="D53" s="85" t="s">
        <v>60</v>
      </c>
      <c r="E53" s="98">
        <v>1155</v>
      </c>
    </row>
    <row r="54" spans="1:5" ht="28.5" customHeight="1" x14ac:dyDescent="0.25">
      <c r="A54" s="17" t="s">
        <v>278</v>
      </c>
      <c r="B54" s="8">
        <v>82121503</v>
      </c>
      <c r="C54" s="11" t="s">
        <v>78</v>
      </c>
      <c r="D54" s="85" t="s">
        <v>60</v>
      </c>
      <c r="E54" s="89">
        <v>4675</v>
      </c>
    </row>
    <row r="55" spans="1:5" ht="28.5" customHeight="1" x14ac:dyDescent="0.25">
      <c r="A55" s="17" t="s">
        <v>239</v>
      </c>
      <c r="B55" s="94">
        <v>82121505</v>
      </c>
      <c r="C55" s="11" t="s">
        <v>78</v>
      </c>
      <c r="D55" s="11" t="s">
        <v>60</v>
      </c>
      <c r="E55" s="21">
        <v>572</v>
      </c>
    </row>
    <row r="56" spans="1:5" ht="28.5" customHeight="1" x14ac:dyDescent="0.25">
      <c r="A56" s="113" t="s">
        <v>269</v>
      </c>
      <c r="B56" s="103">
        <v>82121505</v>
      </c>
      <c r="C56" s="85" t="s">
        <v>78</v>
      </c>
      <c r="D56" s="11" t="s">
        <v>60</v>
      </c>
      <c r="E56" s="89">
        <v>116.82000000000001</v>
      </c>
    </row>
    <row r="57" spans="1:5" ht="28.5" customHeight="1" x14ac:dyDescent="0.25">
      <c r="A57" s="19" t="s">
        <v>140</v>
      </c>
      <c r="B57" s="93">
        <v>14111608</v>
      </c>
      <c r="C57" s="11" t="s">
        <v>419</v>
      </c>
      <c r="D57" s="85" t="s">
        <v>60</v>
      </c>
      <c r="E57" s="29">
        <v>5500</v>
      </c>
    </row>
    <row r="58" spans="1:5" ht="28.5" customHeight="1" x14ac:dyDescent="0.25">
      <c r="A58" s="99" t="s">
        <v>164</v>
      </c>
      <c r="B58" s="93">
        <v>14111608</v>
      </c>
      <c r="C58" s="96" t="s">
        <v>419</v>
      </c>
      <c r="D58" s="85" t="s">
        <v>60</v>
      </c>
      <c r="E58" s="33">
        <v>5500</v>
      </c>
    </row>
    <row r="59" spans="1:5" ht="28.5" customHeight="1" x14ac:dyDescent="0.25">
      <c r="A59" s="99" t="s">
        <v>165</v>
      </c>
      <c r="B59" s="93">
        <v>14111608</v>
      </c>
      <c r="C59" s="96" t="s">
        <v>419</v>
      </c>
      <c r="D59" s="85" t="s">
        <v>60</v>
      </c>
      <c r="E59" s="33">
        <v>8800</v>
      </c>
    </row>
    <row r="60" spans="1:5" ht="28.5" customHeight="1" x14ac:dyDescent="0.25">
      <c r="A60" s="17" t="s">
        <v>228</v>
      </c>
      <c r="B60" s="103">
        <v>31162402</v>
      </c>
      <c r="C60" s="85" t="s">
        <v>404</v>
      </c>
      <c r="D60" s="85" t="s">
        <v>60</v>
      </c>
      <c r="E60" s="89">
        <v>2200</v>
      </c>
    </row>
    <row r="61" spans="1:5" ht="28.5" customHeight="1" x14ac:dyDescent="0.25">
      <c r="A61" s="19" t="s">
        <v>142</v>
      </c>
      <c r="B61" s="94">
        <v>50192701</v>
      </c>
      <c r="C61" s="11" t="s">
        <v>408</v>
      </c>
      <c r="D61" s="85" t="s">
        <v>60</v>
      </c>
      <c r="E61" s="29">
        <v>385</v>
      </c>
    </row>
    <row r="62" spans="1:5" ht="28.5" customHeight="1" x14ac:dyDescent="0.25">
      <c r="A62" s="118" t="s">
        <v>91</v>
      </c>
      <c r="B62" s="11">
        <v>73151905</v>
      </c>
      <c r="C62" s="11" t="s">
        <v>78</v>
      </c>
      <c r="D62" s="11" t="s">
        <v>60</v>
      </c>
      <c r="E62" s="16">
        <v>71.5</v>
      </c>
    </row>
    <row r="63" spans="1:5" ht="28.5" customHeight="1" x14ac:dyDescent="0.25">
      <c r="A63" s="17" t="s">
        <v>201</v>
      </c>
      <c r="B63" s="85">
        <v>51161705</v>
      </c>
      <c r="C63" s="104" t="s">
        <v>393</v>
      </c>
      <c r="D63" s="85" t="s">
        <v>60</v>
      </c>
      <c r="E63" s="89">
        <v>1827.1769999999999</v>
      </c>
    </row>
    <row r="64" spans="1:5" ht="28.5" customHeight="1" x14ac:dyDescent="0.25">
      <c r="A64" s="17" t="s">
        <v>241</v>
      </c>
      <c r="B64" s="11">
        <v>82121505</v>
      </c>
      <c r="C64" s="11" t="s">
        <v>78</v>
      </c>
      <c r="D64" s="11" t="s">
        <v>60</v>
      </c>
      <c r="E64" s="21">
        <v>229.16300000000001</v>
      </c>
    </row>
    <row r="65" spans="1:5" ht="28.5" customHeight="1" x14ac:dyDescent="0.25">
      <c r="A65" s="17" t="s">
        <v>110</v>
      </c>
      <c r="B65" s="85">
        <v>26121607</v>
      </c>
      <c r="C65" s="85" t="s">
        <v>399</v>
      </c>
      <c r="D65" s="85" t="s">
        <v>60</v>
      </c>
      <c r="E65" s="86">
        <v>5500</v>
      </c>
    </row>
    <row r="66" spans="1:5" ht="28.5" customHeight="1" x14ac:dyDescent="0.25">
      <c r="A66" s="17" t="s">
        <v>112</v>
      </c>
      <c r="B66" s="85">
        <v>26121607</v>
      </c>
      <c r="C66" s="85" t="s">
        <v>399</v>
      </c>
      <c r="D66" s="85" t="s">
        <v>60</v>
      </c>
      <c r="E66" s="86">
        <v>5500</v>
      </c>
    </row>
    <row r="67" spans="1:5" ht="28.5" customHeight="1" x14ac:dyDescent="0.25">
      <c r="A67" s="84" t="s">
        <v>368</v>
      </c>
      <c r="B67" s="8">
        <v>26121607</v>
      </c>
      <c r="C67" s="8" t="s">
        <v>399</v>
      </c>
      <c r="D67" s="8" t="s">
        <v>60</v>
      </c>
      <c r="E67" s="154">
        <v>330000</v>
      </c>
    </row>
    <row r="68" spans="1:5" ht="28.5" customHeight="1" x14ac:dyDescent="0.25">
      <c r="A68" s="99" t="s">
        <v>158</v>
      </c>
      <c r="B68" s="85">
        <v>42181501</v>
      </c>
      <c r="C68" s="85" t="s">
        <v>400</v>
      </c>
      <c r="D68" s="85" t="s">
        <v>61</v>
      </c>
      <c r="E68" s="33">
        <v>579.70000000000005</v>
      </c>
    </row>
    <row r="69" spans="1:5" ht="28.5" customHeight="1" x14ac:dyDescent="0.25">
      <c r="A69" s="17" t="s">
        <v>232</v>
      </c>
      <c r="B69" s="46">
        <v>26121609</v>
      </c>
      <c r="C69" s="85" t="s">
        <v>399</v>
      </c>
      <c r="D69" s="85" t="s">
        <v>60</v>
      </c>
      <c r="E69" s="89">
        <v>2200</v>
      </c>
    </row>
    <row r="70" spans="1:5" ht="28.5" customHeight="1" x14ac:dyDescent="0.25">
      <c r="A70" s="17" t="s">
        <v>231</v>
      </c>
      <c r="B70" s="46">
        <v>26121609</v>
      </c>
      <c r="C70" s="85" t="s">
        <v>399</v>
      </c>
      <c r="D70" s="85" t="s">
        <v>60</v>
      </c>
      <c r="E70" s="89">
        <v>17600</v>
      </c>
    </row>
    <row r="71" spans="1:5" ht="28.5" customHeight="1" x14ac:dyDescent="0.25">
      <c r="A71" s="99" t="s">
        <v>159</v>
      </c>
      <c r="B71" s="103">
        <v>42311511</v>
      </c>
      <c r="C71" s="85" t="s">
        <v>400</v>
      </c>
      <c r="D71" s="85" t="s">
        <v>60</v>
      </c>
      <c r="E71" s="33">
        <v>276.10000000000002</v>
      </c>
    </row>
    <row r="72" spans="1:5" ht="28.5" customHeight="1" x14ac:dyDescent="0.25">
      <c r="A72" s="99" t="s">
        <v>160</v>
      </c>
      <c r="B72" s="85">
        <v>42142603</v>
      </c>
      <c r="C72" s="85" t="s">
        <v>400</v>
      </c>
      <c r="D72" s="85" t="s">
        <v>61</v>
      </c>
      <c r="E72" s="33">
        <v>441.1</v>
      </c>
    </row>
    <row r="73" spans="1:5" ht="28.5" customHeight="1" x14ac:dyDescent="0.25">
      <c r="A73" s="99" t="s">
        <v>161</v>
      </c>
      <c r="B73" s="85">
        <v>42142603</v>
      </c>
      <c r="C73" s="85" t="s">
        <v>400</v>
      </c>
      <c r="D73" s="85" t="s">
        <v>61</v>
      </c>
      <c r="E73" s="33">
        <v>304.7</v>
      </c>
    </row>
    <row r="74" spans="1:5" ht="28.5" customHeight="1" x14ac:dyDescent="0.25">
      <c r="A74" s="99" t="s">
        <v>162</v>
      </c>
      <c r="B74" s="103">
        <v>42142603</v>
      </c>
      <c r="C74" s="85" t="s">
        <v>400</v>
      </c>
      <c r="D74" s="85" t="s">
        <v>61</v>
      </c>
      <c r="E74" s="33">
        <v>310.2</v>
      </c>
    </row>
    <row r="75" spans="1:5" ht="28.5" customHeight="1" x14ac:dyDescent="0.25">
      <c r="A75" s="6" t="s">
        <v>180</v>
      </c>
      <c r="B75" s="85">
        <v>44101801</v>
      </c>
      <c r="C75" s="11" t="s">
        <v>396</v>
      </c>
      <c r="D75" s="85" t="s">
        <v>60</v>
      </c>
      <c r="E75" s="33">
        <v>990</v>
      </c>
    </row>
    <row r="76" spans="1:5" ht="28.5" customHeight="1" x14ac:dyDescent="0.25">
      <c r="A76" s="83" t="s">
        <v>130</v>
      </c>
      <c r="B76" s="11">
        <v>82121505</v>
      </c>
      <c r="C76" s="11" t="s">
        <v>78</v>
      </c>
      <c r="D76" s="11" t="s">
        <v>60</v>
      </c>
      <c r="E76" s="23">
        <v>770</v>
      </c>
    </row>
    <row r="77" spans="1:5" ht="28.5" customHeight="1" x14ac:dyDescent="0.25">
      <c r="A77" s="84" t="s">
        <v>98</v>
      </c>
      <c r="B77" s="11">
        <v>45121504</v>
      </c>
      <c r="C77" s="11" t="s">
        <v>415</v>
      </c>
      <c r="D77" s="11" t="s">
        <v>60</v>
      </c>
      <c r="E77" s="27">
        <v>165000</v>
      </c>
    </row>
    <row r="78" spans="1:5" ht="28.5" customHeight="1" x14ac:dyDescent="0.25">
      <c r="A78" s="84" t="s">
        <v>97</v>
      </c>
      <c r="B78" s="11">
        <v>45121504</v>
      </c>
      <c r="C78" s="11" t="s">
        <v>415</v>
      </c>
      <c r="D78" s="11" t="s">
        <v>60</v>
      </c>
      <c r="E78" s="27">
        <v>77000</v>
      </c>
    </row>
    <row r="79" spans="1:5" ht="28.5" customHeight="1" x14ac:dyDescent="0.25">
      <c r="A79" s="18" t="s">
        <v>369</v>
      </c>
      <c r="B79" s="8">
        <v>45121506</v>
      </c>
      <c r="C79" s="8" t="s">
        <v>415</v>
      </c>
      <c r="D79" s="96" t="s">
        <v>60</v>
      </c>
      <c r="E79" s="151">
        <v>4950</v>
      </c>
    </row>
    <row r="80" spans="1:5" ht="28.5" customHeight="1" x14ac:dyDescent="0.25">
      <c r="A80" s="17" t="s">
        <v>116</v>
      </c>
      <c r="B80" s="85">
        <v>32101514</v>
      </c>
      <c r="C80" s="85" t="s">
        <v>427</v>
      </c>
      <c r="D80" s="85" t="s">
        <v>60</v>
      </c>
      <c r="E80" s="86">
        <v>16500</v>
      </c>
    </row>
    <row r="81" spans="1:5" ht="28.5" customHeight="1" x14ac:dyDescent="0.25">
      <c r="A81" s="135" t="s">
        <v>289</v>
      </c>
      <c r="B81" s="130">
        <v>86101601</v>
      </c>
      <c r="C81" s="130" t="s">
        <v>422</v>
      </c>
      <c r="D81" s="11" t="s">
        <v>60</v>
      </c>
      <c r="E81" s="134">
        <v>44000</v>
      </c>
    </row>
    <row r="82" spans="1:5" ht="28.5" customHeight="1" x14ac:dyDescent="0.25">
      <c r="A82" s="132" t="s">
        <v>295</v>
      </c>
      <c r="B82" s="174">
        <v>86101601</v>
      </c>
      <c r="C82" s="130" t="s">
        <v>422</v>
      </c>
      <c r="D82" s="11" t="s">
        <v>60</v>
      </c>
      <c r="E82" s="134">
        <v>33000</v>
      </c>
    </row>
    <row r="83" spans="1:5" ht="28.5" customHeight="1" x14ac:dyDescent="0.25">
      <c r="A83" s="135" t="s">
        <v>290</v>
      </c>
      <c r="B83" s="174">
        <v>86101601</v>
      </c>
      <c r="C83" s="130" t="s">
        <v>422</v>
      </c>
      <c r="D83" s="11" t="s">
        <v>60</v>
      </c>
      <c r="E83" s="134">
        <v>55000</v>
      </c>
    </row>
    <row r="84" spans="1:5" ht="28.5" customHeight="1" x14ac:dyDescent="0.25">
      <c r="A84" s="132" t="s">
        <v>297</v>
      </c>
      <c r="B84" s="174">
        <v>86101601</v>
      </c>
      <c r="C84" s="130" t="s">
        <v>422</v>
      </c>
      <c r="D84" s="11" t="s">
        <v>60</v>
      </c>
      <c r="E84" s="134">
        <v>33000</v>
      </c>
    </row>
    <row r="85" spans="1:5" ht="28.5" customHeight="1" x14ac:dyDescent="0.25">
      <c r="A85" s="132" t="s">
        <v>293</v>
      </c>
      <c r="B85" s="174">
        <v>86101601</v>
      </c>
      <c r="C85" s="130" t="s">
        <v>422</v>
      </c>
      <c r="D85" s="11" t="s">
        <v>60</v>
      </c>
      <c r="E85" s="134">
        <v>44000</v>
      </c>
    </row>
    <row r="86" spans="1:5" ht="28.5" customHeight="1" x14ac:dyDescent="0.25">
      <c r="A86" s="132" t="s">
        <v>296</v>
      </c>
      <c r="B86" s="130">
        <v>86101601</v>
      </c>
      <c r="C86" s="130" t="s">
        <v>422</v>
      </c>
      <c r="D86" s="11" t="s">
        <v>60</v>
      </c>
      <c r="E86" s="134">
        <v>33000</v>
      </c>
    </row>
    <row r="87" spans="1:5" ht="28.5" customHeight="1" x14ac:dyDescent="0.25">
      <c r="A87" s="132" t="s">
        <v>294</v>
      </c>
      <c r="B87" s="130">
        <v>86101601</v>
      </c>
      <c r="C87" s="130" t="s">
        <v>422</v>
      </c>
      <c r="D87" s="11" t="s">
        <v>60</v>
      </c>
      <c r="E87" s="134">
        <v>33000</v>
      </c>
    </row>
    <row r="88" spans="1:5" ht="28.5" customHeight="1" x14ac:dyDescent="0.25">
      <c r="A88" s="132" t="s">
        <v>292</v>
      </c>
      <c r="B88" s="130">
        <v>86101601</v>
      </c>
      <c r="C88" s="130" t="s">
        <v>422</v>
      </c>
      <c r="D88" s="11" t="s">
        <v>60</v>
      </c>
      <c r="E88" s="134">
        <v>66000</v>
      </c>
    </row>
    <row r="89" spans="1:5" ht="28.5" customHeight="1" x14ac:dyDescent="0.25">
      <c r="A89" s="132" t="s">
        <v>291</v>
      </c>
      <c r="B89" s="130">
        <v>86101601</v>
      </c>
      <c r="C89" s="130" t="s">
        <v>422</v>
      </c>
      <c r="D89" s="11" t="s">
        <v>60</v>
      </c>
      <c r="E89" s="134">
        <v>66000</v>
      </c>
    </row>
    <row r="90" spans="1:5" ht="28.5" customHeight="1" x14ac:dyDescent="0.25">
      <c r="A90" s="132" t="s">
        <v>302</v>
      </c>
      <c r="B90" s="130">
        <v>86101601</v>
      </c>
      <c r="C90" s="130" t="s">
        <v>422</v>
      </c>
      <c r="D90" s="11" t="s">
        <v>60</v>
      </c>
      <c r="E90" s="134">
        <v>126500</v>
      </c>
    </row>
    <row r="91" spans="1:5" ht="28.5" customHeight="1" x14ac:dyDescent="0.25">
      <c r="A91" s="132" t="s">
        <v>301</v>
      </c>
      <c r="B91" s="130">
        <v>86101601</v>
      </c>
      <c r="C91" s="130" t="s">
        <v>422</v>
      </c>
      <c r="D91" s="11" t="s">
        <v>60</v>
      </c>
      <c r="E91" s="134">
        <v>126500</v>
      </c>
    </row>
    <row r="92" spans="1:5" ht="28.5" customHeight="1" x14ac:dyDescent="0.25">
      <c r="A92" s="83" t="s">
        <v>334</v>
      </c>
      <c r="B92" s="11">
        <v>86101705</v>
      </c>
      <c r="C92" s="11" t="s">
        <v>422</v>
      </c>
      <c r="D92" s="11" t="s">
        <v>60</v>
      </c>
      <c r="E92" s="27">
        <v>118800</v>
      </c>
    </row>
    <row r="93" spans="1:5" ht="28.5" customHeight="1" x14ac:dyDescent="0.25">
      <c r="A93" s="131" t="s">
        <v>324</v>
      </c>
      <c r="B93" s="125">
        <v>86101601</v>
      </c>
      <c r="C93" s="11" t="s">
        <v>422</v>
      </c>
      <c r="D93" s="11" t="s">
        <v>60</v>
      </c>
      <c r="E93" s="139">
        <v>14300</v>
      </c>
    </row>
    <row r="94" spans="1:5" ht="28.5" customHeight="1" x14ac:dyDescent="0.25">
      <c r="A94" s="84" t="s">
        <v>337</v>
      </c>
      <c r="B94" s="11">
        <v>86101705</v>
      </c>
      <c r="C94" s="11" t="s">
        <v>422</v>
      </c>
      <c r="D94" s="130" t="s">
        <v>60</v>
      </c>
      <c r="E94" s="89">
        <v>27500</v>
      </c>
    </row>
    <row r="95" spans="1:5" ht="28.5" customHeight="1" x14ac:dyDescent="0.25">
      <c r="A95" s="131" t="s">
        <v>323</v>
      </c>
      <c r="B95" s="125">
        <v>86101601</v>
      </c>
      <c r="C95" s="11" t="s">
        <v>422</v>
      </c>
      <c r="D95" s="11" t="s">
        <v>60</v>
      </c>
      <c r="E95" s="139">
        <v>44000</v>
      </c>
    </row>
    <row r="96" spans="1:5" ht="28.5" customHeight="1" x14ac:dyDescent="0.25">
      <c r="A96" s="121" t="s">
        <v>327</v>
      </c>
      <c r="B96" s="125">
        <v>86101601</v>
      </c>
      <c r="C96" s="11" t="s">
        <v>422</v>
      </c>
      <c r="D96" s="11" t="s">
        <v>60</v>
      </c>
      <c r="E96" s="139">
        <v>16500</v>
      </c>
    </row>
    <row r="97" spans="1:5" ht="28.5" customHeight="1" x14ac:dyDescent="0.25">
      <c r="A97" s="121" t="s">
        <v>328</v>
      </c>
      <c r="B97" s="125">
        <v>86101601</v>
      </c>
      <c r="C97" s="11" t="s">
        <v>422</v>
      </c>
      <c r="D97" s="11" t="s">
        <v>60</v>
      </c>
      <c r="E97" s="139">
        <v>23100</v>
      </c>
    </row>
    <row r="98" spans="1:5" ht="28.5" customHeight="1" x14ac:dyDescent="0.25">
      <c r="A98" s="121" t="s">
        <v>326</v>
      </c>
      <c r="B98" s="125">
        <v>86101601</v>
      </c>
      <c r="C98" s="11" t="s">
        <v>422</v>
      </c>
      <c r="D98" s="11" t="s">
        <v>60</v>
      </c>
      <c r="E98" s="139">
        <v>13200</v>
      </c>
    </row>
    <row r="99" spans="1:5" ht="28.5" customHeight="1" x14ac:dyDescent="0.25">
      <c r="A99" s="121" t="s">
        <v>330</v>
      </c>
      <c r="B99" s="125">
        <v>86101601</v>
      </c>
      <c r="C99" s="11" t="s">
        <v>422</v>
      </c>
      <c r="D99" s="11" t="s">
        <v>60</v>
      </c>
      <c r="E99" s="139">
        <v>5500</v>
      </c>
    </row>
    <row r="100" spans="1:5" ht="28.5" customHeight="1" x14ac:dyDescent="0.25">
      <c r="A100" s="121" t="s">
        <v>329</v>
      </c>
      <c r="B100" s="125">
        <v>86101601</v>
      </c>
      <c r="C100" s="11" t="s">
        <v>422</v>
      </c>
      <c r="D100" s="11" t="s">
        <v>60</v>
      </c>
      <c r="E100" s="89">
        <v>33000</v>
      </c>
    </row>
    <row r="101" spans="1:5" ht="28.5" customHeight="1" x14ac:dyDescent="0.25">
      <c r="A101" s="121" t="s">
        <v>325</v>
      </c>
      <c r="B101" s="125">
        <v>86101601</v>
      </c>
      <c r="C101" s="11" t="s">
        <v>422</v>
      </c>
      <c r="D101" s="11" t="s">
        <v>60</v>
      </c>
      <c r="E101" s="139">
        <v>19800</v>
      </c>
    </row>
    <row r="102" spans="1:5" ht="28.5" customHeight="1" x14ac:dyDescent="0.25">
      <c r="A102" s="99" t="s">
        <v>152</v>
      </c>
      <c r="B102" s="173"/>
      <c r="C102" s="85" t="s">
        <v>422</v>
      </c>
      <c r="D102" s="85" t="s">
        <v>60</v>
      </c>
      <c r="E102" s="100">
        <v>4400000</v>
      </c>
    </row>
    <row r="103" spans="1:5" ht="28.5" customHeight="1" x14ac:dyDescent="0.25">
      <c r="A103" s="132" t="s">
        <v>299</v>
      </c>
      <c r="B103" s="130">
        <v>86101601</v>
      </c>
      <c r="C103" s="130" t="s">
        <v>422</v>
      </c>
      <c r="D103" s="11" t="s">
        <v>60</v>
      </c>
      <c r="E103" s="134">
        <v>77000</v>
      </c>
    </row>
    <row r="104" spans="1:5" ht="28.5" customHeight="1" x14ac:dyDescent="0.25">
      <c r="A104" s="132" t="s">
        <v>300</v>
      </c>
      <c r="B104" s="130">
        <v>86101601</v>
      </c>
      <c r="C104" s="130" t="s">
        <v>422</v>
      </c>
      <c r="D104" s="11" t="s">
        <v>60</v>
      </c>
      <c r="E104" s="134">
        <v>66000</v>
      </c>
    </row>
    <row r="105" spans="1:5" ht="28.5" customHeight="1" x14ac:dyDescent="0.25">
      <c r="A105" s="106" t="s">
        <v>216</v>
      </c>
      <c r="B105" s="46">
        <v>26111704</v>
      </c>
      <c r="C105" s="85" t="s">
        <v>399</v>
      </c>
      <c r="D105" s="107" t="s">
        <v>60</v>
      </c>
      <c r="E105" s="108">
        <v>3300</v>
      </c>
    </row>
    <row r="106" spans="1:5" ht="28.5" customHeight="1" x14ac:dyDescent="0.25">
      <c r="A106" s="113" t="s">
        <v>272</v>
      </c>
      <c r="B106" s="11">
        <v>44103105</v>
      </c>
      <c r="C106" s="85" t="s">
        <v>396</v>
      </c>
      <c r="D106" s="11" t="s">
        <v>60</v>
      </c>
      <c r="E106" s="89">
        <v>16500</v>
      </c>
    </row>
    <row r="107" spans="1:5" ht="28.5" customHeight="1" x14ac:dyDescent="0.25">
      <c r="A107" s="17" t="s">
        <v>227</v>
      </c>
      <c r="B107" s="85">
        <v>31162402</v>
      </c>
      <c r="C107" s="85" t="s">
        <v>404</v>
      </c>
      <c r="D107" s="85" t="s">
        <v>60</v>
      </c>
      <c r="E107" s="89">
        <v>4400</v>
      </c>
    </row>
    <row r="108" spans="1:5" ht="28.5" customHeight="1" x14ac:dyDescent="0.25">
      <c r="A108" s="17" t="s">
        <v>246</v>
      </c>
      <c r="B108" s="11">
        <v>84111603</v>
      </c>
      <c r="C108" s="11" t="s">
        <v>429</v>
      </c>
      <c r="D108" s="85" t="s">
        <v>60</v>
      </c>
      <c r="E108" s="122">
        <v>330000</v>
      </c>
    </row>
    <row r="109" spans="1:5" ht="28.5" customHeight="1" x14ac:dyDescent="0.25">
      <c r="A109" s="17" t="s">
        <v>247</v>
      </c>
      <c r="B109" s="11">
        <v>84111603</v>
      </c>
      <c r="C109" s="11" t="s">
        <v>429</v>
      </c>
      <c r="D109" s="85" t="s">
        <v>60</v>
      </c>
      <c r="E109" s="124">
        <v>330000</v>
      </c>
    </row>
    <row r="110" spans="1:5" ht="28.5" customHeight="1" x14ac:dyDescent="0.25">
      <c r="A110" s="17" t="s">
        <v>245</v>
      </c>
      <c r="B110" s="85">
        <v>49101707</v>
      </c>
      <c r="C110" s="11" t="s">
        <v>398</v>
      </c>
      <c r="D110" s="85" t="s">
        <v>60</v>
      </c>
      <c r="E110" s="122">
        <v>330</v>
      </c>
    </row>
    <row r="111" spans="1:5" ht="28.5" customHeight="1" x14ac:dyDescent="0.25">
      <c r="A111" s="17" t="s">
        <v>276</v>
      </c>
      <c r="B111" s="11">
        <v>82121503</v>
      </c>
      <c r="C111" s="11" t="s">
        <v>78</v>
      </c>
      <c r="D111" s="85" t="s">
        <v>60</v>
      </c>
      <c r="E111" s="26">
        <v>49.5</v>
      </c>
    </row>
    <row r="112" spans="1:5" ht="28.5" customHeight="1" x14ac:dyDescent="0.25">
      <c r="A112" s="17" t="s">
        <v>193</v>
      </c>
      <c r="B112" s="85">
        <v>51161615</v>
      </c>
      <c r="C112" s="104" t="s">
        <v>393</v>
      </c>
      <c r="D112" s="85" t="s">
        <v>61</v>
      </c>
      <c r="E112" s="89">
        <v>1721.5</v>
      </c>
    </row>
    <row r="113" spans="1:5" ht="28.5" customHeight="1" x14ac:dyDescent="0.25">
      <c r="A113" s="120" t="s">
        <v>72</v>
      </c>
      <c r="B113" s="11">
        <v>80141602</v>
      </c>
      <c r="C113" s="11" t="s">
        <v>79</v>
      </c>
      <c r="D113" s="11" t="s">
        <v>60</v>
      </c>
      <c r="E113" s="26">
        <v>66000</v>
      </c>
    </row>
    <row r="114" spans="1:5" ht="28.5" customHeight="1" x14ac:dyDescent="0.25">
      <c r="A114" s="84" t="s">
        <v>72</v>
      </c>
      <c r="B114" s="11">
        <v>80141602</v>
      </c>
      <c r="C114" s="11" t="s">
        <v>79</v>
      </c>
      <c r="D114" s="85" t="s">
        <v>60</v>
      </c>
      <c r="E114" s="97">
        <v>88000</v>
      </c>
    </row>
    <row r="115" spans="1:5" ht="28.5" customHeight="1" x14ac:dyDescent="0.25">
      <c r="A115" s="120" t="s">
        <v>72</v>
      </c>
      <c r="B115" s="11">
        <v>80141602</v>
      </c>
      <c r="C115" s="11" t="s">
        <v>79</v>
      </c>
      <c r="D115" s="11" t="s">
        <v>60</v>
      </c>
      <c r="E115" s="26">
        <v>66000</v>
      </c>
    </row>
    <row r="116" spans="1:5" ht="28.5" customHeight="1" x14ac:dyDescent="0.25">
      <c r="A116" s="142" t="s">
        <v>351</v>
      </c>
      <c r="B116" s="11">
        <v>86101705</v>
      </c>
      <c r="C116" s="11" t="s">
        <v>422</v>
      </c>
      <c r="D116" s="143" t="s">
        <v>60</v>
      </c>
      <c r="E116" s="144">
        <v>77000</v>
      </c>
    </row>
    <row r="117" spans="1:5" ht="28.5" customHeight="1" x14ac:dyDescent="0.25">
      <c r="A117" s="18" t="s">
        <v>355</v>
      </c>
      <c r="B117" s="8">
        <v>43211507</v>
      </c>
      <c r="C117" s="8" t="s">
        <v>418</v>
      </c>
      <c r="D117" s="96" t="s">
        <v>60</v>
      </c>
      <c r="E117" s="151">
        <v>16500</v>
      </c>
    </row>
    <row r="118" spans="1:5" ht="28.5" customHeight="1" x14ac:dyDescent="0.25">
      <c r="A118" s="17" t="s">
        <v>197</v>
      </c>
      <c r="B118" s="85">
        <v>12162201</v>
      </c>
      <c r="C118" s="104" t="s">
        <v>393</v>
      </c>
      <c r="D118" s="85" t="s">
        <v>60</v>
      </c>
      <c r="E118" s="89">
        <v>49.5</v>
      </c>
    </row>
    <row r="119" spans="1:5" ht="28.5" customHeight="1" x14ac:dyDescent="0.25">
      <c r="A119" s="17" t="s">
        <v>117</v>
      </c>
      <c r="B119" s="8">
        <v>43211507</v>
      </c>
      <c r="C119" s="8" t="s">
        <v>418</v>
      </c>
      <c r="D119" s="85" t="s">
        <v>60</v>
      </c>
      <c r="E119" s="86">
        <v>66000</v>
      </c>
    </row>
    <row r="120" spans="1:5" ht="28.5" customHeight="1" x14ac:dyDescent="0.25">
      <c r="A120" s="18" t="s">
        <v>370</v>
      </c>
      <c r="B120" s="8">
        <v>43211507</v>
      </c>
      <c r="C120" s="8" t="s">
        <v>418</v>
      </c>
      <c r="D120" s="96" t="s">
        <v>60</v>
      </c>
      <c r="E120" s="151">
        <v>88000</v>
      </c>
    </row>
    <row r="121" spans="1:5" ht="28.5" customHeight="1" x14ac:dyDescent="0.25">
      <c r="A121" s="18" t="s">
        <v>370</v>
      </c>
      <c r="B121" s="8">
        <v>43211507</v>
      </c>
      <c r="C121" s="8" t="s">
        <v>418</v>
      </c>
      <c r="D121" s="96" t="s">
        <v>60</v>
      </c>
      <c r="E121" s="151">
        <v>88000</v>
      </c>
    </row>
    <row r="122" spans="1:5" ht="28.5" customHeight="1" x14ac:dyDescent="0.25">
      <c r="A122" s="18" t="s">
        <v>370</v>
      </c>
      <c r="B122" s="8">
        <v>43211507</v>
      </c>
      <c r="C122" s="8" t="s">
        <v>418</v>
      </c>
      <c r="D122" s="96" t="s">
        <v>60</v>
      </c>
      <c r="E122" s="151">
        <v>88000</v>
      </c>
    </row>
    <row r="123" spans="1:5" ht="28.5" customHeight="1" x14ac:dyDescent="0.25">
      <c r="A123" s="18" t="s">
        <v>370</v>
      </c>
      <c r="B123" s="8">
        <v>43211507</v>
      </c>
      <c r="C123" s="8" t="s">
        <v>418</v>
      </c>
      <c r="D123" s="96" t="s">
        <v>60</v>
      </c>
      <c r="E123" s="151">
        <v>88000</v>
      </c>
    </row>
    <row r="124" spans="1:5" ht="28.5" customHeight="1" x14ac:dyDescent="0.25">
      <c r="A124" s="18" t="s">
        <v>370</v>
      </c>
      <c r="B124" s="8">
        <v>43211507</v>
      </c>
      <c r="C124" s="8" t="s">
        <v>418</v>
      </c>
      <c r="D124" s="96" t="s">
        <v>60</v>
      </c>
      <c r="E124" s="151">
        <v>88000</v>
      </c>
    </row>
    <row r="125" spans="1:5" ht="28.5" customHeight="1" x14ac:dyDescent="0.25">
      <c r="A125" s="18" t="s">
        <v>370</v>
      </c>
      <c r="B125" s="8">
        <v>43211507</v>
      </c>
      <c r="C125" s="8" t="s">
        <v>418</v>
      </c>
      <c r="D125" s="96" t="s">
        <v>60</v>
      </c>
      <c r="E125" s="151">
        <v>88000</v>
      </c>
    </row>
    <row r="126" spans="1:5" ht="28.5" customHeight="1" x14ac:dyDescent="0.25">
      <c r="A126" s="18" t="s">
        <v>370</v>
      </c>
      <c r="B126" s="8">
        <v>43211507</v>
      </c>
      <c r="C126" s="8" t="s">
        <v>418</v>
      </c>
      <c r="D126" s="96" t="s">
        <v>60</v>
      </c>
      <c r="E126" s="151">
        <v>88000</v>
      </c>
    </row>
    <row r="127" spans="1:5" ht="28.5" customHeight="1" x14ac:dyDescent="0.25">
      <c r="A127" s="18" t="s">
        <v>370</v>
      </c>
      <c r="B127" s="8">
        <v>43211507</v>
      </c>
      <c r="C127" s="8" t="s">
        <v>418</v>
      </c>
      <c r="D127" s="96" t="s">
        <v>60</v>
      </c>
      <c r="E127" s="151">
        <v>88000</v>
      </c>
    </row>
    <row r="128" spans="1:5" ht="28.5" customHeight="1" x14ac:dyDescent="0.25">
      <c r="A128" s="18" t="s">
        <v>370</v>
      </c>
      <c r="B128" s="8">
        <v>43211507</v>
      </c>
      <c r="C128" s="8" t="s">
        <v>418</v>
      </c>
      <c r="D128" s="96" t="s">
        <v>60</v>
      </c>
      <c r="E128" s="151">
        <v>88000</v>
      </c>
    </row>
    <row r="129" spans="1:5" ht="28.5" customHeight="1" x14ac:dyDescent="0.25">
      <c r="A129" s="17" t="s">
        <v>107</v>
      </c>
      <c r="B129" s="85">
        <v>45111704</v>
      </c>
      <c r="C129" s="85" t="s">
        <v>427</v>
      </c>
      <c r="D129" s="85" t="s">
        <v>60</v>
      </c>
      <c r="E129" s="86">
        <v>27500</v>
      </c>
    </row>
    <row r="130" spans="1:5" ht="28.5" customHeight="1" x14ac:dyDescent="0.25">
      <c r="A130" s="84" t="s">
        <v>349</v>
      </c>
      <c r="B130" s="11">
        <v>86101705</v>
      </c>
      <c r="C130" s="11" t="s">
        <v>422</v>
      </c>
      <c r="D130" s="141" t="s">
        <v>60</v>
      </c>
      <c r="E130" s="89">
        <v>16500</v>
      </c>
    </row>
    <row r="131" spans="1:5" ht="28.5" customHeight="1" x14ac:dyDescent="0.25">
      <c r="A131" s="84" t="s">
        <v>259</v>
      </c>
      <c r="B131" s="11">
        <v>80101604</v>
      </c>
      <c r="C131" s="8" t="s">
        <v>409</v>
      </c>
      <c r="D131" s="8" t="s">
        <v>60</v>
      </c>
      <c r="E131" s="126">
        <v>550000</v>
      </c>
    </row>
    <row r="132" spans="1:5" ht="28.5" customHeight="1" x14ac:dyDescent="0.25">
      <c r="A132" s="17" t="s">
        <v>248</v>
      </c>
      <c r="B132" s="85">
        <v>80101604</v>
      </c>
      <c r="C132" s="96" t="s">
        <v>409</v>
      </c>
      <c r="D132" s="85" t="s">
        <v>60</v>
      </c>
      <c r="E132" s="110">
        <v>4235000</v>
      </c>
    </row>
    <row r="133" spans="1:5" ht="28.5" customHeight="1" x14ac:dyDescent="0.25">
      <c r="A133" s="3" t="s">
        <v>371</v>
      </c>
      <c r="B133" s="8">
        <v>80101504</v>
      </c>
      <c r="C133" s="8" t="s">
        <v>79</v>
      </c>
      <c r="D133" s="8" t="s">
        <v>60</v>
      </c>
      <c r="E133" s="152">
        <v>1100000</v>
      </c>
    </row>
    <row r="134" spans="1:5" ht="28.5" customHeight="1" x14ac:dyDescent="0.25">
      <c r="A134" s="17" t="s">
        <v>273</v>
      </c>
      <c r="B134" s="85">
        <v>80141902</v>
      </c>
      <c r="C134" s="85" t="s">
        <v>80</v>
      </c>
      <c r="D134" s="85" t="s">
        <v>60</v>
      </c>
      <c r="E134" s="26">
        <v>1320000</v>
      </c>
    </row>
    <row r="135" spans="1:5" ht="28.5" customHeight="1" x14ac:dyDescent="0.25">
      <c r="A135" s="3" t="s">
        <v>372</v>
      </c>
      <c r="B135" s="160">
        <v>31241901</v>
      </c>
      <c r="C135" s="8" t="s">
        <v>440</v>
      </c>
      <c r="D135" s="8" t="s">
        <v>60</v>
      </c>
      <c r="E135" s="155">
        <v>13200</v>
      </c>
    </row>
    <row r="136" spans="1:5" ht="28.5" customHeight="1" x14ac:dyDescent="0.25">
      <c r="A136" s="4" t="s">
        <v>373</v>
      </c>
      <c r="B136" s="160">
        <v>72102602</v>
      </c>
      <c r="C136" s="8" t="s">
        <v>407</v>
      </c>
      <c r="D136" s="8" t="s">
        <v>60</v>
      </c>
      <c r="E136" s="152">
        <v>1650000</v>
      </c>
    </row>
    <row r="137" spans="1:5" ht="28.5" customHeight="1" x14ac:dyDescent="0.25">
      <c r="A137" s="84" t="s">
        <v>223</v>
      </c>
      <c r="B137" s="85">
        <v>60121301</v>
      </c>
      <c r="C137" s="85" t="s">
        <v>403</v>
      </c>
      <c r="D137" s="85" t="s">
        <v>60</v>
      </c>
      <c r="E137" s="26">
        <v>3630</v>
      </c>
    </row>
    <row r="138" spans="1:5" ht="28.5" customHeight="1" x14ac:dyDescent="0.25">
      <c r="A138" s="6" t="s">
        <v>179</v>
      </c>
      <c r="B138" s="85">
        <v>43201503</v>
      </c>
      <c r="C138" s="104" t="s">
        <v>418</v>
      </c>
      <c r="D138" s="85" t="s">
        <v>60</v>
      </c>
      <c r="E138" s="33">
        <v>7700</v>
      </c>
    </row>
    <row r="139" spans="1:5" ht="28.5" customHeight="1" x14ac:dyDescent="0.25">
      <c r="A139" s="17" t="s">
        <v>279</v>
      </c>
      <c r="B139" s="85">
        <v>56101714</v>
      </c>
      <c r="C139" s="85" t="s">
        <v>414</v>
      </c>
      <c r="D139" s="85" t="s">
        <v>60</v>
      </c>
      <c r="E139" s="89">
        <v>26395.456999999999</v>
      </c>
    </row>
    <row r="140" spans="1:5" ht="28.5" customHeight="1" x14ac:dyDescent="0.25">
      <c r="A140" s="17" t="s">
        <v>215</v>
      </c>
      <c r="B140" s="46">
        <v>56101716</v>
      </c>
      <c r="C140" s="85" t="s">
        <v>414</v>
      </c>
      <c r="D140" s="11" t="s">
        <v>60</v>
      </c>
      <c r="E140" s="110">
        <v>49500</v>
      </c>
    </row>
    <row r="141" spans="1:5" ht="28.5" customHeight="1" x14ac:dyDescent="0.25">
      <c r="A141" s="84" t="s">
        <v>236</v>
      </c>
      <c r="B141" s="84">
        <v>56121507</v>
      </c>
      <c r="C141" s="46" t="s">
        <v>439</v>
      </c>
      <c r="D141" s="11" t="s">
        <v>60</v>
      </c>
      <c r="E141" s="119">
        <v>36520</v>
      </c>
    </row>
    <row r="142" spans="1:5" ht="28.5" customHeight="1" x14ac:dyDescent="0.25">
      <c r="A142" s="114" t="s">
        <v>348</v>
      </c>
      <c r="B142" s="11">
        <v>86101705</v>
      </c>
      <c r="C142" s="11" t="s">
        <v>422</v>
      </c>
      <c r="D142" s="182" t="s">
        <v>60</v>
      </c>
      <c r="E142" s="185">
        <v>8250</v>
      </c>
    </row>
    <row r="143" spans="1:5" ht="28.5" customHeight="1" x14ac:dyDescent="0.25">
      <c r="A143" s="178" t="s">
        <v>332</v>
      </c>
      <c r="B143" s="125">
        <v>86101601</v>
      </c>
      <c r="C143" s="11" t="s">
        <v>422</v>
      </c>
      <c r="D143" s="11" t="s">
        <v>60</v>
      </c>
      <c r="E143" s="185">
        <v>9350</v>
      </c>
    </row>
    <row r="144" spans="1:5" ht="28.5" customHeight="1" x14ac:dyDescent="0.25">
      <c r="A144" s="114" t="s">
        <v>338</v>
      </c>
      <c r="B144" s="115">
        <v>86101705</v>
      </c>
      <c r="C144" s="11" t="s">
        <v>422</v>
      </c>
      <c r="D144" s="125" t="s">
        <v>60</v>
      </c>
      <c r="E144" s="187">
        <v>36668.5</v>
      </c>
    </row>
    <row r="145" spans="1:5" ht="28.5" customHeight="1" x14ac:dyDescent="0.25">
      <c r="A145" s="114" t="s">
        <v>342</v>
      </c>
      <c r="B145" s="115">
        <v>86101705</v>
      </c>
      <c r="C145" s="11" t="s">
        <v>422</v>
      </c>
      <c r="D145" s="176" t="s">
        <v>60</v>
      </c>
      <c r="E145" s="97">
        <v>9350</v>
      </c>
    </row>
    <row r="146" spans="1:5" ht="28.5" customHeight="1" x14ac:dyDescent="0.25">
      <c r="A146" s="84" t="s">
        <v>340</v>
      </c>
      <c r="B146" s="115">
        <v>86101705</v>
      </c>
      <c r="C146" s="11" t="s">
        <v>422</v>
      </c>
      <c r="D146" s="125" t="s">
        <v>60</v>
      </c>
      <c r="E146" s="97">
        <v>10945</v>
      </c>
    </row>
    <row r="147" spans="1:5" ht="28.5" customHeight="1" x14ac:dyDescent="0.25">
      <c r="A147" s="132" t="s">
        <v>287</v>
      </c>
      <c r="B147" s="11">
        <v>86101705</v>
      </c>
      <c r="C147" s="11" t="s">
        <v>422</v>
      </c>
      <c r="D147" s="11" t="s">
        <v>60</v>
      </c>
      <c r="E147" s="133">
        <v>55000</v>
      </c>
    </row>
    <row r="148" spans="1:5" ht="28.5" customHeight="1" x14ac:dyDescent="0.25">
      <c r="A148" s="121" t="s">
        <v>287</v>
      </c>
      <c r="B148" s="125">
        <v>86101601</v>
      </c>
      <c r="C148" s="11" t="s">
        <v>422</v>
      </c>
      <c r="D148" s="11" t="s">
        <v>60</v>
      </c>
      <c r="E148" s="89">
        <v>49500</v>
      </c>
    </row>
    <row r="149" spans="1:5" ht="28.5" customHeight="1" x14ac:dyDescent="0.25">
      <c r="A149" s="132" t="s">
        <v>288</v>
      </c>
      <c r="B149" s="130">
        <v>86101601</v>
      </c>
      <c r="C149" s="130" t="s">
        <v>422</v>
      </c>
      <c r="D149" s="11" t="s">
        <v>60</v>
      </c>
      <c r="E149" s="134">
        <v>33000</v>
      </c>
    </row>
    <row r="150" spans="1:5" ht="28.5" customHeight="1" x14ac:dyDescent="0.25">
      <c r="A150" s="84" t="s">
        <v>288</v>
      </c>
      <c r="B150" s="11">
        <v>86101705</v>
      </c>
      <c r="C150" s="11" t="s">
        <v>422</v>
      </c>
      <c r="D150" s="141" t="s">
        <v>60</v>
      </c>
      <c r="E150" s="134">
        <v>33000</v>
      </c>
    </row>
    <row r="151" spans="1:5" ht="28.5" customHeight="1" x14ac:dyDescent="0.25">
      <c r="A151" s="121" t="s">
        <v>316</v>
      </c>
      <c r="B151" s="176">
        <v>86101601</v>
      </c>
      <c r="C151" s="11" t="s">
        <v>422</v>
      </c>
      <c r="D151" s="11" t="s">
        <v>60</v>
      </c>
      <c r="E151" s="89">
        <v>2929.3</v>
      </c>
    </row>
    <row r="152" spans="1:5" ht="28.5" customHeight="1" x14ac:dyDescent="0.25">
      <c r="A152" s="131" t="s">
        <v>336</v>
      </c>
      <c r="B152" s="115">
        <v>86101705</v>
      </c>
      <c r="C152" s="11" t="s">
        <v>422</v>
      </c>
      <c r="D152" s="130" t="s">
        <v>60</v>
      </c>
      <c r="E152" s="134">
        <v>83930</v>
      </c>
    </row>
    <row r="153" spans="1:5" ht="28.5" customHeight="1" x14ac:dyDescent="0.25">
      <c r="A153" s="121" t="s">
        <v>317</v>
      </c>
      <c r="B153" s="125">
        <v>86101601</v>
      </c>
      <c r="C153" s="11" t="s">
        <v>422</v>
      </c>
      <c r="D153" s="11" t="s">
        <v>60</v>
      </c>
      <c r="E153" s="89">
        <v>961.4</v>
      </c>
    </row>
    <row r="154" spans="1:5" ht="28.5" customHeight="1" x14ac:dyDescent="0.25">
      <c r="A154" s="121" t="s">
        <v>318</v>
      </c>
      <c r="B154" s="125">
        <v>86101601</v>
      </c>
      <c r="C154" s="11" t="s">
        <v>422</v>
      </c>
      <c r="D154" s="11" t="s">
        <v>60</v>
      </c>
      <c r="E154" s="89">
        <v>823.9</v>
      </c>
    </row>
    <row r="155" spans="1:5" ht="28.5" customHeight="1" x14ac:dyDescent="0.25">
      <c r="A155" s="137" t="s">
        <v>314</v>
      </c>
      <c r="B155" s="125">
        <v>86101601</v>
      </c>
      <c r="C155" s="11" t="s">
        <v>422</v>
      </c>
      <c r="D155" s="11" t="s">
        <v>60</v>
      </c>
      <c r="E155" s="89">
        <v>3660.8</v>
      </c>
    </row>
    <row r="156" spans="1:5" ht="28.5" customHeight="1" x14ac:dyDescent="0.25">
      <c r="A156" s="121" t="s">
        <v>321</v>
      </c>
      <c r="B156" s="125">
        <v>86101601</v>
      </c>
      <c r="C156" s="11" t="s">
        <v>422</v>
      </c>
      <c r="D156" s="11" t="s">
        <v>60</v>
      </c>
      <c r="E156" s="89">
        <v>9350</v>
      </c>
    </row>
    <row r="157" spans="1:5" ht="28.5" customHeight="1" x14ac:dyDescent="0.25">
      <c r="A157" s="131" t="s">
        <v>335</v>
      </c>
      <c r="B157" s="11">
        <v>86101705</v>
      </c>
      <c r="C157" s="11" t="s">
        <v>422</v>
      </c>
      <c r="D157" s="130" t="s">
        <v>60</v>
      </c>
      <c r="E157" s="134">
        <v>66000</v>
      </c>
    </row>
    <row r="158" spans="1:5" ht="28.5" customHeight="1" x14ac:dyDescent="0.25">
      <c r="A158" s="121" t="s">
        <v>315</v>
      </c>
      <c r="B158" s="125">
        <v>86101601</v>
      </c>
      <c r="C158" s="11" t="s">
        <v>422</v>
      </c>
      <c r="D158" s="11" t="s">
        <v>60</v>
      </c>
      <c r="E158" s="89">
        <v>961.4</v>
      </c>
    </row>
    <row r="159" spans="1:5" ht="28.5" customHeight="1" x14ac:dyDescent="0.25">
      <c r="A159" s="95" t="s">
        <v>144</v>
      </c>
      <c r="B159" s="11">
        <v>72101901</v>
      </c>
      <c r="C159" s="11" t="s">
        <v>409</v>
      </c>
      <c r="D159" s="85" t="s">
        <v>60</v>
      </c>
      <c r="E159" s="30">
        <v>71500</v>
      </c>
    </row>
    <row r="160" spans="1:5" ht="28.5" customHeight="1" x14ac:dyDescent="0.25">
      <c r="A160" s="95" t="s">
        <v>143</v>
      </c>
      <c r="B160" s="11">
        <v>72101901</v>
      </c>
      <c r="C160" s="11" t="s">
        <v>409</v>
      </c>
      <c r="D160" s="85" t="s">
        <v>60</v>
      </c>
      <c r="E160" s="30">
        <v>11000</v>
      </c>
    </row>
    <row r="161" spans="1:5" ht="28.5" customHeight="1" x14ac:dyDescent="0.25">
      <c r="A161" s="17" t="s">
        <v>186</v>
      </c>
      <c r="B161" s="85">
        <v>51142103</v>
      </c>
      <c r="C161" s="104" t="s">
        <v>393</v>
      </c>
      <c r="D161" s="85" t="s">
        <v>61</v>
      </c>
      <c r="E161" s="89">
        <v>1116.5</v>
      </c>
    </row>
    <row r="162" spans="1:5" ht="28.5" customHeight="1" x14ac:dyDescent="0.25">
      <c r="A162" s="17" t="s">
        <v>188</v>
      </c>
      <c r="B162" s="85">
        <v>51142103</v>
      </c>
      <c r="C162" s="104" t="s">
        <v>393</v>
      </c>
      <c r="D162" s="85" t="s">
        <v>61</v>
      </c>
      <c r="E162" s="89">
        <v>27.5</v>
      </c>
    </row>
    <row r="163" spans="1:5" ht="28.5" customHeight="1" x14ac:dyDescent="0.25">
      <c r="A163" s="128" t="s">
        <v>306</v>
      </c>
      <c r="B163" s="130">
        <v>86101701</v>
      </c>
      <c r="C163" s="130" t="s">
        <v>422</v>
      </c>
      <c r="D163" s="11" t="s">
        <v>60</v>
      </c>
      <c r="E163" s="136">
        <v>49500</v>
      </c>
    </row>
    <row r="164" spans="1:5" ht="28.5" customHeight="1" x14ac:dyDescent="0.25">
      <c r="A164" s="128" t="s">
        <v>307</v>
      </c>
      <c r="B164" s="130">
        <v>86101701</v>
      </c>
      <c r="C164" s="130" t="s">
        <v>422</v>
      </c>
      <c r="D164" s="11" t="s">
        <v>60</v>
      </c>
      <c r="E164" s="136">
        <v>49500</v>
      </c>
    </row>
    <row r="165" spans="1:5" ht="28.5" customHeight="1" x14ac:dyDescent="0.25">
      <c r="A165" s="121" t="s">
        <v>331</v>
      </c>
      <c r="B165" s="176">
        <v>86101601</v>
      </c>
      <c r="C165" s="11" t="s">
        <v>422</v>
      </c>
      <c r="D165" s="11" t="s">
        <v>60</v>
      </c>
      <c r="E165" s="89">
        <v>7700</v>
      </c>
    </row>
    <row r="166" spans="1:5" ht="28.5" customHeight="1" x14ac:dyDescent="0.25">
      <c r="A166" s="121" t="s">
        <v>319</v>
      </c>
      <c r="B166" s="125">
        <v>86101601</v>
      </c>
      <c r="C166" s="11" t="s">
        <v>422</v>
      </c>
      <c r="D166" s="11" t="s">
        <v>60</v>
      </c>
      <c r="E166" s="89">
        <v>10868</v>
      </c>
    </row>
    <row r="167" spans="1:5" ht="28.5" customHeight="1" x14ac:dyDescent="0.25">
      <c r="A167" s="84" t="s">
        <v>347</v>
      </c>
      <c r="B167" s="11">
        <v>86101705</v>
      </c>
      <c r="C167" s="11" t="s">
        <v>422</v>
      </c>
      <c r="D167" s="130" t="s">
        <v>60</v>
      </c>
      <c r="E167" s="89">
        <v>9152</v>
      </c>
    </row>
    <row r="168" spans="1:5" ht="28.5" customHeight="1" x14ac:dyDescent="0.25">
      <c r="A168" s="128" t="s">
        <v>308</v>
      </c>
      <c r="B168" s="130">
        <v>86101701</v>
      </c>
      <c r="C168" s="130" t="s">
        <v>422</v>
      </c>
      <c r="D168" s="11" t="s">
        <v>60</v>
      </c>
      <c r="E168" s="136">
        <v>49500</v>
      </c>
    </row>
    <row r="169" spans="1:5" ht="28.5" customHeight="1" x14ac:dyDescent="0.25">
      <c r="A169" s="121" t="s">
        <v>322</v>
      </c>
      <c r="B169" s="175">
        <v>86101601</v>
      </c>
      <c r="C169" s="11" t="s">
        <v>422</v>
      </c>
      <c r="D169" s="11" t="s">
        <v>60</v>
      </c>
      <c r="E169" s="89">
        <v>8690</v>
      </c>
    </row>
    <row r="170" spans="1:5" ht="28.5" customHeight="1" x14ac:dyDescent="0.25">
      <c r="A170" s="84" t="s">
        <v>345</v>
      </c>
      <c r="B170" s="94">
        <v>86101705</v>
      </c>
      <c r="C170" s="11" t="s">
        <v>422</v>
      </c>
      <c r="D170" s="130" t="s">
        <v>60</v>
      </c>
      <c r="E170" s="89">
        <v>9152</v>
      </c>
    </row>
    <row r="171" spans="1:5" ht="28.5" customHeight="1" x14ac:dyDescent="0.25">
      <c r="A171" s="128" t="s">
        <v>309</v>
      </c>
      <c r="B171" s="174">
        <v>86101701</v>
      </c>
      <c r="C171" s="130" t="s">
        <v>422</v>
      </c>
      <c r="D171" s="11" t="s">
        <v>60</v>
      </c>
      <c r="E171" s="136">
        <v>49500</v>
      </c>
    </row>
    <row r="172" spans="1:5" ht="28.5" customHeight="1" x14ac:dyDescent="0.25">
      <c r="A172" s="121" t="s">
        <v>313</v>
      </c>
      <c r="B172" s="175">
        <v>86101601</v>
      </c>
      <c r="C172" s="11" t="s">
        <v>422</v>
      </c>
      <c r="D172" s="11" t="s">
        <v>60</v>
      </c>
      <c r="E172" s="89">
        <v>9152</v>
      </c>
    </row>
    <row r="173" spans="1:5" ht="28.5" customHeight="1" x14ac:dyDescent="0.25">
      <c r="A173" s="131" t="s">
        <v>333</v>
      </c>
      <c r="B173" s="94">
        <v>86101705</v>
      </c>
      <c r="C173" s="11" t="s">
        <v>422</v>
      </c>
      <c r="D173" s="11" t="s">
        <v>60</v>
      </c>
      <c r="E173" s="89">
        <v>38500</v>
      </c>
    </row>
    <row r="174" spans="1:5" ht="28.5" customHeight="1" x14ac:dyDescent="0.25">
      <c r="A174" s="17" t="s">
        <v>230</v>
      </c>
      <c r="B174" s="93">
        <v>43222615</v>
      </c>
      <c r="C174" s="8" t="s">
        <v>425</v>
      </c>
      <c r="D174" s="85" t="s">
        <v>60</v>
      </c>
      <c r="E174" s="89">
        <v>14300</v>
      </c>
    </row>
    <row r="175" spans="1:5" ht="28.5" customHeight="1" x14ac:dyDescent="0.25">
      <c r="A175" s="84" t="s">
        <v>356</v>
      </c>
      <c r="B175" s="93">
        <v>43222615</v>
      </c>
      <c r="C175" s="8" t="s">
        <v>425</v>
      </c>
      <c r="D175" s="96" t="s">
        <v>60</v>
      </c>
      <c r="E175" s="151">
        <v>330000</v>
      </c>
    </row>
    <row r="176" spans="1:5" ht="28.5" customHeight="1" x14ac:dyDescent="0.25">
      <c r="A176" s="128" t="s">
        <v>305</v>
      </c>
      <c r="B176" s="174">
        <v>86101701</v>
      </c>
      <c r="C176" s="130" t="s">
        <v>422</v>
      </c>
      <c r="D176" s="11" t="s">
        <v>60</v>
      </c>
      <c r="E176" s="136">
        <v>11000</v>
      </c>
    </row>
    <row r="177" spans="1:5" ht="28.5" customHeight="1" x14ac:dyDescent="0.25">
      <c r="A177" s="17" t="s">
        <v>198</v>
      </c>
      <c r="B177" s="158">
        <v>51171820</v>
      </c>
      <c r="C177" s="104" t="s">
        <v>393</v>
      </c>
      <c r="D177" s="85" t="s">
        <v>60</v>
      </c>
      <c r="E177" s="89">
        <v>281.60000000000002</v>
      </c>
    </row>
    <row r="178" spans="1:5" ht="28.5" customHeight="1" x14ac:dyDescent="0.25">
      <c r="A178" s="90" t="s">
        <v>135</v>
      </c>
      <c r="B178" s="8">
        <v>43232101</v>
      </c>
      <c r="C178" s="8" t="s">
        <v>417</v>
      </c>
      <c r="D178" s="11" t="s">
        <v>60</v>
      </c>
      <c r="E178" s="92">
        <v>13200</v>
      </c>
    </row>
    <row r="179" spans="1:5" ht="28.5" customHeight="1" x14ac:dyDescent="0.25">
      <c r="A179" s="84" t="s">
        <v>224</v>
      </c>
      <c r="B179" s="46">
        <v>24101806</v>
      </c>
      <c r="C179" s="85" t="s">
        <v>424</v>
      </c>
      <c r="D179" s="85" t="s">
        <v>60</v>
      </c>
      <c r="E179" s="26">
        <v>6600</v>
      </c>
    </row>
    <row r="180" spans="1:5" ht="28.5" customHeight="1" x14ac:dyDescent="0.25">
      <c r="A180" s="18" t="s">
        <v>374</v>
      </c>
      <c r="B180" s="8">
        <v>44102202</v>
      </c>
      <c r="C180" s="8" t="s">
        <v>418</v>
      </c>
      <c r="D180" s="96" t="s">
        <v>60</v>
      </c>
      <c r="E180" s="151">
        <v>55000</v>
      </c>
    </row>
    <row r="181" spans="1:5" ht="28.5" customHeight="1" x14ac:dyDescent="0.25">
      <c r="A181" s="18" t="s">
        <v>374</v>
      </c>
      <c r="B181" s="8">
        <v>44102202</v>
      </c>
      <c r="C181" s="8" t="s">
        <v>418</v>
      </c>
      <c r="D181" s="96" t="s">
        <v>60</v>
      </c>
      <c r="E181" s="151">
        <v>55000</v>
      </c>
    </row>
    <row r="182" spans="1:5" ht="28.5" customHeight="1" x14ac:dyDescent="0.25">
      <c r="A182" s="18" t="s">
        <v>374</v>
      </c>
      <c r="B182" s="8">
        <v>44102202</v>
      </c>
      <c r="C182" s="8" t="s">
        <v>418</v>
      </c>
      <c r="D182" s="96" t="s">
        <v>60</v>
      </c>
      <c r="E182" s="151">
        <v>55000</v>
      </c>
    </row>
    <row r="183" spans="1:5" ht="28.5" customHeight="1" x14ac:dyDescent="0.25">
      <c r="A183" s="84" t="s">
        <v>225</v>
      </c>
      <c r="B183" s="177">
        <v>56101703</v>
      </c>
      <c r="C183" s="85" t="s">
        <v>426</v>
      </c>
      <c r="D183" s="46" t="s">
        <v>60</v>
      </c>
      <c r="E183" s="116">
        <v>10790.273999999999</v>
      </c>
    </row>
    <row r="184" spans="1:5" ht="28.5" customHeight="1" x14ac:dyDescent="0.25">
      <c r="A184" s="84" t="s">
        <v>225</v>
      </c>
      <c r="B184" s="94">
        <v>56101703</v>
      </c>
      <c r="C184" s="85" t="s">
        <v>426</v>
      </c>
      <c r="D184" s="11" t="s">
        <v>60</v>
      </c>
      <c r="E184" s="27">
        <v>16500</v>
      </c>
    </row>
    <row r="185" spans="1:5" ht="28.5" customHeight="1" x14ac:dyDescent="0.25">
      <c r="A185" s="17" t="s">
        <v>221</v>
      </c>
      <c r="B185" s="103">
        <v>56101703</v>
      </c>
      <c r="C185" s="85" t="s">
        <v>414</v>
      </c>
      <c r="D185" s="11" t="s">
        <v>60</v>
      </c>
      <c r="E185" s="89">
        <v>16500</v>
      </c>
    </row>
    <row r="186" spans="1:5" ht="28.5" customHeight="1" x14ac:dyDescent="0.25">
      <c r="A186" s="84" t="s">
        <v>221</v>
      </c>
      <c r="B186" s="11">
        <v>56101703</v>
      </c>
      <c r="C186" s="11" t="s">
        <v>414</v>
      </c>
      <c r="D186" s="96" t="s">
        <v>60</v>
      </c>
      <c r="E186" s="97">
        <v>38500</v>
      </c>
    </row>
    <row r="187" spans="1:5" ht="28.5" customHeight="1" x14ac:dyDescent="0.25">
      <c r="A187" s="17" t="s">
        <v>118</v>
      </c>
      <c r="B187" s="103">
        <v>56101703</v>
      </c>
      <c r="C187" s="85" t="s">
        <v>414</v>
      </c>
      <c r="D187" s="44" t="s">
        <v>60</v>
      </c>
      <c r="E187" s="167">
        <v>22000</v>
      </c>
    </row>
    <row r="188" spans="1:5" ht="28.5" customHeight="1" x14ac:dyDescent="0.25">
      <c r="A188" s="84" t="s">
        <v>339</v>
      </c>
      <c r="B188" s="11">
        <v>86101705</v>
      </c>
      <c r="C188" s="11" t="s">
        <v>422</v>
      </c>
      <c r="D188" s="125" t="s">
        <v>60</v>
      </c>
      <c r="E188" s="97">
        <v>10945</v>
      </c>
    </row>
    <row r="189" spans="1:5" ht="28.5" customHeight="1" x14ac:dyDescent="0.25">
      <c r="A189" s="84" t="s">
        <v>343</v>
      </c>
      <c r="B189" s="11">
        <v>86101705</v>
      </c>
      <c r="C189" s="11" t="s">
        <v>422</v>
      </c>
      <c r="D189" s="125" t="s">
        <v>60</v>
      </c>
      <c r="E189" s="97">
        <v>9350</v>
      </c>
    </row>
    <row r="190" spans="1:5" ht="28.5" customHeight="1" x14ac:dyDescent="0.25">
      <c r="A190" s="121" t="s">
        <v>312</v>
      </c>
      <c r="B190" s="125">
        <v>86101601</v>
      </c>
      <c r="C190" s="11" t="s">
        <v>422</v>
      </c>
      <c r="D190" s="11" t="s">
        <v>60</v>
      </c>
      <c r="E190" s="89">
        <v>1316.7</v>
      </c>
    </row>
    <row r="191" spans="1:5" ht="28.5" customHeight="1" x14ac:dyDescent="0.25">
      <c r="A191" s="84" t="s">
        <v>392</v>
      </c>
      <c r="B191" s="8">
        <v>93121613</v>
      </c>
      <c r="C191" s="8" t="s">
        <v>442</v>
      </c>
      <c r="D191" s="96" t="s">
        <v>60</v>
      </c>
      <c r="E191" s="151">
        <v>82500</v>
      </c>
    </row>
    <row r="192" spans="1:5" ht="28.5" customHeight="1" x14ac:dyDescent="0.25">
      <c r="A192" s="84" t="s">
        <v>73</v>
      </c>
      <c r="B192" s="11">
        <v>44122003</v>
      </c>
      <c r="C192" s="11" t="s">
        <v>396</v>
      </c>
      <c r="D192" s="11" t="s">
        <v>60</v>
      </c>
      <c r="E192" s="23">
        <v>99</v>
      </c>
    </row>
    <row r="193" spans="1:5" ht="28.5" customHeight="1" x14ac:dyDescent="0.25">
      <c r="A193" s="84" t="s">
        <v>73</v>
      </c>
      <c r="B193" s="11">
        <v>80141611</v>
      </c>
      <c r="C193" s="11" t="s">
        <v>78</v>
      </c>
      <c r="D193" s="11" t="s">
        <v>60</v>
      </c>
      <c r="E193" s="23">
        <v>99</v>
      </c>
    </row>
    <row r="194" spans="1:5" ht="28.5" customHeight="1" x14ac:dyDescent="0.25">
      <c r="A194" s="84" t="s">
        <v>73</v>
      </c>
      <c r="B194" s="12">
        <v>82121505</v>
      </c>
      <c r="C194" s="85" t="s">
        <v>78</v>
      </c>
      <c r="D194" s="11" t="s">
        <v>60</v>
      </c>
      <c r="E194" s="14">
        <v>192.5</v>
      </c>
    </row>
    <row r="195" spans="1:5" ht="28.5" customHeight="1" x14ac:dyDescent="0.25">
      <c r="A195" s="84" t="s">
        <v>73</v>
      </c>
      <c r="B195" s="12">
        <v>82121505</v>
      </c>
      <c r="C195" s="85" t="s">
        <v>78</v>
      </c>
      <c r="D195" s="11" t="s">
        <v>60</v>
      </c>
      <c r="E195" s="23">
        <v>192.5</v>
      </c>
    </row>
    <row r="196" spans="1:5" ht="28.5" customHeight="1" x14ac:dyDescent="0.25">
      <c r="A196" s="84" t="s">
        <v>73</v>
      </c>
      <c r="B196" s="12">
        <v>82121505</v>
      </c>
      <c r="C196" s="85" t="s">
        <v>78</v>
      </c>
      <c r="D196" s="11" t="s">
        <v>60</v>
      </c>
      <c r="E196" s="23">
        <v>192.5</v>
      </c>
    </row>
    <row r="197" spans="1:5" ht="28.5" customHeight="1" x14ac:dyDescent="0.25">
      <c r="A197" s="146" t="s">
        <v>73</v>
      </c>
      <c r="B197" s="12">
        <v>82121505</v>
      </c>
      <c r="C197" s="11" t="s">
        <v>78</v>
      </c>
      <c r="D197" s="147" t="s">
        <v>60</v>
      </c>
      <c r="E197" s="149">
        <v>192.5</v>
      </c>
    </row>
    <row r="198" spans="1:5" ht="28.5" customHeight="1" x14ac:dyDescent="0.25">
      <c r="A198" s="18" t="s">
        <v>375</v>
      </c>
      <c r="B198" s="93">
        <v>44101501</v>
      </c>
      <c r="C198" s="8" t="s">
        <v>414</v>
      </c>
      <c r="D198" s="96" t="s">
        <v>60</v>
      </c>
      <c r="E198" s="151">
        <v>880000</v>
      </c>
    </row>
    <row r="199" spans="1:5" ht="28.5" customHeight="1" x14ac:dyDescent="0.25">
      <c r="A199" s="17" t="s">
        <v>275</v>
      </c>
      <c r="B199" s="11">
        <v>82121505</v>
      </c>
      <c r="C199" s="85" t="s">
        <v>78</v>
      </c>
      <c r="D199" s="85" t="s">
        <v>60</v>
      </c>
      <c r="E199" s="26">
        <v>55</v>
      </c>
    </row>
    <row r="200" spans="1:5" ht="28.5" customHeight="1" x14ac:dyDescent="0.25">
      <c r="A200" s="113" t="s">
        <v>268</v>
      </c>
      <c r="B200" s="93">
        <v>82121505</v>
      </c>
      <c r="C200" s="85" t="s">
        <v>78</v>
      </c>
      <c r="D200" s="11" t="s">
        <v>60</v>
      </c>
      <c r="E200" s="89">
        <v>512.71</v>
      </c>
    </row>
    <row r="201" spans="1:5" ht="28.5" customHeight="1" x14ac:dyDescent="0.25">
      <c r="A201" s="17" t="s">
        <v>106</v>
      </c>
      <c r="B201" s="103">
        <v>43191606</v>
      </c>
      <c r="C201" s="85" t="s">
        <v>433</v>
      </c>
      <c r="D201" s="85" t="s">
        <v>60</v>
      </c>
      <c r="E201" s="86">
        <v>22000</v>
      </c>
    </row>
    <row r="202" spans="1:5" ht="28.5" customHeight="1" x14ac:dyDescent="0.25">
      <c r="A202" s="102" t="s">
        <v>163</v>
      </c>
      <c r="B202" s="103">
        <v>52141501</v>
      </c>
      <c r="C202" s="85" t="s">
        <v>406</v>
      </c>
      <c r="D202" s="85" t="s">
        <v>60</v>
      </c>
      <c r="E202" s="33">
        <v>2200</v>
      </c>
    </row>
    <row r="203" spans="1:5" ht="28.5" customHeight="1" x14ac:dyDescent="0.25">
      <c r="A203" s="18" t="s">
        <v>376</v>
      </c>
      <c r="B203" s="8">
        <v>43191609</v>
      </c>
      <c r="C203" s="8" t="s">
        <v>81</v>
      </c>
      <c r="D203" s="11" t="s">
        <v>60</v>
      </c>
      <c r="E203" s="37">
        <v>3300</v>
      </c>
    </row>
    <row r="204" spans="1:5" ht="28.5" customHeight="1" x14ac:dyDescent="0.25">
      <c r="A204" s="18" t="s">
        <v>376</v>
      </c>
      <c r="B204" s="8">
        <v>43191609</v>
      </c>
      <c r="C204" s="8" t="s">
        <v>81</v>
      </c>
      <c r="D204" s="11" t="s">
        <v>60</v>
      </c>
      <c r="E204" s="37">
        <v>3300</v>
      </c>
    </row>
    <row r="205" spans="1:5" ht="28.5" customHeight="1" x14ac:dyDescent="0.25">
      <c r="A205" s="18" t="s">
        <v>376</v>
      </c>
      <c r="B205" s="8">
        <v>43191609</v>
      </c>
      <c r="C205" s="8" t="s">
        <v>81</v>
      </c>
      <c r="D205" s="11" t="s">
        <v>60</v>
      </c>
      <c r="E205" s="37">
        <v>3300</v>
      </c>
    </row>
    <row r="206" spans="1:5" ht="28.5" customHeight="1" x14ac:dyDescent="0.25">
      <c r="A206" s="18" t="s">
        <v>376</v>
      </c>
      <c r="B206" s="8">
        <v>43191609</v>
      </c>
      <c r="C206" s="8" t="s">
        <v>81</v>
      </c>
      <c r="D206" s="11" t="s">
        <v>60</v>
      </c>
      <c r="E206" s="37">
        <v>3300</v>
      </c>
    </row>
    <row r="207" spans="1:5" ht="28.5" customHeight="1" x14ac:dyDescent="0.25">
      <c r="A207" s="18" t="s">
        <v>376</v>
      </c>
      <c r="B207" s="8">
        <v>43191609</v>
      </c>
      <c r="C207" s="8" t="s">
        <v>81</v>
      </c>
      <c r="D207" s="11" t="s">
        <v>60</v>
      </c>
      <c r="E207" s="37">
        <v>3300</v>
      </c>
    </row>
    <row r="208" spans="1:5" ht="28.5" customHeight="1" x14ac:dyDescent="0.25">
      <c r="A208" s="18" t="s">
        <v>376</v>
      </c>
      <c r="B208" s="93">
        <v>43191609</v>
      </c>
      <c r="C208" s="8" t="s">
        <v>81</v>
      </c>
      <c r="D208" s="11" t="s">
        <v>60</v>
      </c>
      <c r="E208" s="37">
        <v>3300</v>
      </c>
    </row>
    <row r="209" spans="1:5" ht="28.5" customHeight="1" x14ac:dyDescent="0.25">
      <c r="A209" s="18" t="s">
        <v>376</v>
      </c>
      <c r="B209" s="8">
        <v>43191609</v>
      </c>
      <c r="C209" s="8" t="s">
        <v>81</v>
      </c>
      <c r="D209" s="11" t="s">
        <v>60</v>
      </c>
      <c r="E209" s="37">
        <v>3300</v>
      </c>
    </row>
    <row r="210" spans="1:5" ht="28.5" customHeight="1" x14ac:dyDescent="0.25">
      <c r="A210" s="5" t="s">
        <v>208</v>
      </c>
      <c r="B210" s="6">
        <v>43231507</v>
      </c>
      <c r="C210" s="104" t="s">
        <v>436</v>
      </c>
      <c r="D210" s="85" t="s">
        <v>60</v>
      </c>
      <c r="E210" s="33">
        <v>825000</v>
      </c>
    </row>
    <row r="211" spans="1:5" ht="28.5" customHeight="1" x14ac:dyDescent="0.25">
      <c r="A211" s="17" t="s">
        <v>194</v>
      </c>
      <c r="B211" s="85">
        <v>51181706</v>
      </c>
      <c r="C211" s="104" t="s">
        <v>393</v>
      </c>
      <c r="D211" s="85" t="s">
        <v>61</v>
      </c>
      <c r="E211" s="89">
        <v>148.5</v>
      </c>
    </row>
    <row r="212" spans="1:5" ht="28.5" customHeight="1" x14ac:dyDescent="0.25">
      <c r="A212" s="83" t="s">
        <v>123</v>
      </c>
      <c r="B212" s="11">
        <v>82121505</v>
      </c>
      <c r="C212" s="11" t="s">
        <v>78</v>
      </c>
      <c r="D212" s="11" t="s">
        <v>60</v>
      </c>
      <c r="E212" s="23">
        <v>55</v>
      </c>
    </row>
    <row r="213" spans="1:5" ht="28.5" customHeight="1" x14ac:dyDescent="0.25">
      <c r="A213" s="121" t="s">
        <v>68</v>
      </c>
      <c r="B213" s="11">
        <v>80141902</v>
      </c>
      <c r="C213" s="85" t="s">
        <v>80</v>
      </c>
      <c r="D213" s="11" t="s">
        <v>60</v>
      </c>
      <c r="E213" s="25">
        <v>770000</v>
      </c>
    </row>
    <row r="214" spans="1:5" ht="28.5" customHeight="1" x14ac:dyDescent="0.25">
      <c r="A214" s="17" t="s">
        <v>185</v>
      </c>
      <c r="B214" s="85">
        <v>51142106</v>
      </c>
      <c r="C214" s="104" t="s">
        <v>393</v>
      </c>
      <c r="D214" s="85" t="s">
        <v>61</v>
      </c>
      <c r="E214" s="89">
        <v>539</v>
      </c>
    </row>
    <row r="215" spans="1:5" ht="28.5" customHeight="1" x14ac:dyDescent="0.25">
      <c r="A215" s="163" t="s">
        <v>132</v>
      </c>
      <c r="B215" s="11">
        <v>82121505</v>
      </c>
      <c r="C215" s="115" t="s">
        <v>78</v>
      </c>
      <c r="D215" s="115" t="s">
        <v>60</v>
      </c>
      <c r="E215" s="184">
        <v>5500</v>
      </c>
    </row>
    <row r="216" spans="1:5" ht="28.5" customHeight="1" x14ac:dyDescent="0.25">
      <c r="A216" s="4" t="s">
        <v>377</v>
      </c>
      <c r="B216" s="8">
        <v>43231513</v>
      </c>
      <c r="C216" s="8" t="s">
        <v>441</v>
      </c>
      <c r="D216" s="96" t="s">
        <v>60</v>
      </c>
      <c r="E216" s="151">
        <v>0</v>
      </c>
    </row>
    <row r="217" spans="1:5" ht="28.5" customHeight="1" x14ac:dyDescent="0.25">
      <c r="A217" s="4" t="s">
        <v>359</v>
      </c>
      <c r="B217" s="8">
        <v>43231605</v>
      </c>
      <c r="C217" s="8" t="s">
        <v>436</v>
      </c>
      <c r="D217" s="11" t="s">
        <v>60</v>
      </c>
      <c r="E217" s="35">
        <v>385000</v>
      </c>
    </row>
    <row r="218" spans="1:5" ht="28.5" customHeight="1" x14ac:dyDescent="0.25">
      <c r="A218" s="84" t="s">
        <v>121</v>
      </c>
      <c r="B218" s="11">
        <v>82121503</v>
      </c>
      <c r="C218" s="11" t="s">
        <v>78</v>
      </c>
      <c r="D218" s="11" t="s">
        <v>60</v>
      </c>
      <c r="E218" s="15">
        <v>77</v>
      </c>
    </row>
    <row r="219" spans="1:5" ht="28.5" customHeight="1" x14ac:dyDescent="0.25">
      <c r="A219" s="131" t="s">
        <v>285</v>
      </c>
      <c r="B219" s="94">
        <v>82121503</v>
      </c>
      <c r="C219" s="11" t="s">
        <v>78</v>
      </c>
      <c r="D219" s="130" t="s">
        <v>60</v>
      </c>
      <c r="E219" s="122">
        <v>49.5</v>
      </c>
    </row>
    <row r="220" spans="1:5" ht="28.5" customHeight="1" x14ac:dyDescent="0.25">
      <c r="A220" s="118" t="s">
        <v>264</v>
      </c>
      <c r="B220" s="94">
        <v>73151905</v>
      </c>
      <c r="C220" s="85" t="s">
        <v>78</v>
      </c>
      <c r="D220" s="11" t="s">
        <v>60</v>
      </c>
      <c r="E220" s="16">
        <v>110</v>
      </c>
    </row>
    <row r="221" spans="1:5" ht="28.5" customHeight="1" x14ac:dyDescent="0.25">
      <c r="A221" s="84" t="s">
        <v>120</v>
      </c>
      <c r="B221" s="94">
        <v>82121505</v>
      </c>
      <c r="C221" s="11" t="s">
        <v>78</v>
      </c>
      <c r="D221" s="11" t="s">
        <v>60</v>
      </c>
      <c r="E221" s="15">
        <v>1320</v>
      </c>
    </row>
    <row r="222" spans="1:5" ht="28.5" customHeight="1" x14ac:dyDescent="0.25">
      <c r="A222" s="84" t="s">
        <v>59</v>
      </c>
      <c r="B222" s="94">
        <v>82121503</v>
      </c>
      <c r="C222" s="85" t="s">
        <v>78</v>
      </c>
      <c r="D222" s="11" t="s">
        <v>60</v>
      </c>
      <c r="E222" s="15">
        <v>1320</v>
      </c>
    </row>
    <row r="223" spans="1:5" ht="28.5" customHeight="1" x14ac:dyDescent="0.25">
      <c r="A223" s="17" t="s">
        <v>139</v>
      </c>
      <c r="B223" s="85">
        <v>43212103</v>
      </c>
      <c r="C223" s="85" t="s">
        <v>418</v>
      </c>
      <c r="D223" s="85" t="s">
        <v>60</v>
      </c>
      <c r="E223" s="89">
        <v>66000</v>
      </c>
    </row>
    <row r="224" spans="1:5" ht="28.5" customHeight="1" x14ac:dyDescent="0.25">
      <c r="A224" s="18" t="s">
        <v>378</v>
      </c>
      <c r="B224" s="8">
        <v>43212110</v>
      </c>
      <c r="C224" s="8" t="s">
        <v>418</v>
      </c>
      <c r="D224" s="96" t="s">
        <v>60</v>
      </c>
      <c r="E224" s="151">
        <v>44000</v>
      </c>
    </row>
    <row r="225" spans="1:5" ht="28.5" customHeight="1" x14ac:dyDescent="0.25">
      <c r="A225" s="132" t="s">
        <v>298</v>
      </c>
      <c r="B225" s="130">
        <v>86101601</v>
      </c>
      <c r="C225" s="130" t="s">
        <v>422</v>
      </c>
      <c r="D225" s="11" t="s">
        <v>60</v>
      </c>
      <c r="E225" s="134">
        <v>66000</v>
      </c>
    </row>
    <row r="226" spans="1:5" ht="28.5" customHeight="1" x14ac:dyDescent="0.25">
      <c r="A226" s="84" t="s">
        <v>258</v>
      </c>
      <c r="B226" s="8">
        <v>80101604</v>
      </c>
      <c r="C226" s="8" t="s">
        <v>409</v>
      </c>
      <c r="D226" s="96" t="s">
        <v>60</v>
      </c>
      <c r="E226" s="97">
        <v>220000</v>
      </c>
    </row>
    <row r="227" spans="1:5" ht="28.5" customHeight="1" x14ac:dyDescent="0.25">
      <c r="A227" s="84" t="s">
        <v>360</v>
      </c>
      <c r="B227" s="8">
        <v>43211601</v>
      </c>
      <c r="C227" s="8" t="s">
        <v>396</v>
      </c>
      <c r="D227" s="8" t="s">
        <v>60</v>
      </c>
      <c r="E227" s="152">
        <v>220000</v>
      </c>
    </row>
    <row r="228" spans="1:5" ht="28.5" customHeight="1" x14ac:dyDescent="0.25">
      <c r="A228" s="17" t="s">
        <v>115</v>
      </c>
      <c r="B228" s="103">
        <v>43232005</v>
      </c>
      <c r="C228" s="85" t="s">
        <v>436</v>
      </c>
      <c r="D228" s="85" t="s">
        <v>60</v>
      </c>
      <c r="E228" s="86">
        <v>22000</v>
      </c>
    </row>
    <row r="229" spans="1:5" ht="28.5" customHeight="1" x14ac:dyDescent="0.25">
      <c r="A229" s="90" t="s">
        <v>137</v>
      </c>
      <c r="B229" s="8">
        <v>43232101</v>
      </c>
      <c r="C229" s="8" t="s">
        <v>417</v>
      </c>
      <c r="D229" s="11" t="s">
        <v>60</v>
      </c>
      <c r="E229" s="89">
        <v>48840</v>
      </c>
    </row>
    <row r="230" spans="1:5" ht="28.5" customHeight="1" x14ac:dyDescent="0.25">
      <c r="A230" s="84" t="s">
        <v>99</v>
      </c>
      <c r="B230" s="11">
        <v>45121603</v>
      </c>
      <c r="C230" s="11" t="s">
        <v>415</v>
      </c>
      <c r="D230" s="11" t="s">
        <v>60</v>
      </c>
      <c r="E230" s="27">
        <v>33000</v>
      </c>
    </row>
    <row r="231" spans="1:5" ht="28.5" customHeight="1" x14ac:dyDescent="0.25">
      <c r="A231" s="99" t="s">
        <v>167</v>
      </c>
      <c r="B231" s="103">
        <v>60124506</v>
      </c>
      <c r="C231" s="85" t="s">
        <v>438</v>
      </c>
      <c r="D231" s="85" t="s">
        <v>60</v>
      </c>
      <c r="E231" s="33">
        <v>1100</v>
      </c>
    </row>
    <row r="232" spans="1:5" ht="28.5" customHeight="1" x14ac:dyDescent="0.25">
      <c r="A232" s="19" t="s">
        <v>155</v>
      </c>
      <c r="B232" s="85">
        <v>53131613</v>
      </c>
      <c r="C232" s="85" t="s">
        <v>401</v>
      </c>
      <c r="D232" s="85" t="s">
        <v>60</v>
      </c>
      <c r="E232" s="29">
        <v>4180</v>
      </c>
    </row>
    <row r="233" spans="1:5" ht="28.5" customHeight="1" x14ac:dyDescent="0.25">
      <c r="A233" s="17" t="s">
        <v>145</v>
      </c>
      <c r="B233" s="11">
        <v>14111608</v>
      </c>
      <c r="C233" s="11" t="s">
        <v>419</v>
      </c>
      <c r="D233" s="85" t="s">
        <v>60</v>
      </c>
      <c r="E233" s="31">
        <v>1466.3</v>
      </c>
    </row>
    <row r="234" spans="1:5" ht="28.5" customHeight="1" x14ac:dyDescent="0.25">
      <c r="A234" s="84" t="s">
        <v>74</v>
      </c>
      <c r="B234" s="11">
        <v>80141611</v>
      </c>
      <c r="C234" s="11" t="s">
        <v>78</v>
      </c>
      <c r="D234" s="11" t="s">
        <v>60</v>
      </c>
      <c r="E234" s="89">
        <v>132</v>
      </c>
    </row>
    <row r="235" spans="1:5" ht="28.5" customHeight="1" x14ac:dyDescent="0.25">
      <c r="A235" s="84" t="s">
        <v>74</v>
      </c>
      <c r="B235" s="12">
        <v>82121505</v>
      </c>
      <c r="C235" s="85" t="s">
        <v>78</v>
      </c>
      <c r="D235" s="11" t="s">
        <v>60</v>
      </c>
      <c r="E235" s="89">
        <v>132</v>
      </c>
    </row>
    <row r="236" spans="1:5" ht="28.5" customHeight="1" x14ac:dyDescent="0.25">
      <c r="A236" s="84" t="s">
        <v>74</v>
      </c>
      <c r="B236" s="12">
        <v>82121505</v>
      </c>
      <c r="C236" s="85" t="s">
        <v>78</v>
      </c>
      <c r="D236" s="11" t="s">
        <v>60</v>
      </c>
      <c r="E236" s="89">
        <v>132</v>
      </c>
    </row>
    <row r="237" spans="1:5" ht="28.5" customHeight="1" x14ac:dyDescent="0.25">
      <c r="A237" s="84" t="s">
        <v>74</v>
      </c>
      <c r="B237" s="12">
        <v>82121505</v>
      </c>
      <c r="C237" s="85" t="s">
        <v>78</v>
      </c>
      <c r="D237" s="11" t="s">
        <v>60</v>
      </c>
      <c r="E237" s="89">
        <v>132</v>
      </c>
    </row>
    <row r="238" spans="1:5" ht="28.5" customHeight="1" x14ac:dyDescent="0.25">
      <c r="A238" s="84" t="s">
        <v>74</v>
      </c>
      <c r="B238" s="12">
        <v>82121505</v>
      </c>
      <c r="C238" s="85" t="s">
        <v>78</v>
      </c>
      <c r="D238" s="11" t="s">
        <v>60</v>
      </c>
      <c r="E238" s="89">
        <v>132</v>
      </c>
    </row>
    <row r="239" spans="1:5" ht="28.5" customHeight="1" x14ac:dyDescent="0.25">
      <c r="A239" s="146" t="s">
        <v>74</v>
      </c>
      <c r="B239" s="12">
        <v>82121505</v>
      </c>
      <c r="C239" s="11" t="s">
        <v>78</v>
      </c>
      <c r="D239" s="147" t="s">
        <v>60</v>
      </c>
      <c r="E239" s="148">
        <v>132</v>
      </c>
    </row>
    <row r="240" spans="1:5" ht="28.5" customHeight="1" x14ac:dyDescent="0.25">
      <c r="A240" s="99" t="s">
        <v>174</v>
      </c>
      <c r="B240" s="85">
        <v>52141505</v>
      </c>
      <c r="C240" s="85" t="s">
        <v>406</v>
      </c>
      <c r="D240" s="85" t="s">
        <v>60</v>
      </c>
      <c r="E240" s="34">
        <v>44000</v>
      </c>
    </row>
    <row r="241" spans="1:5" ht="28.5" customHeight="1" x14ac:dyDescent="0.25">
      <c r="A241" s="17" t="s">
        <v>229</v>
      </c>
      <c r="B241" s="85">
        <v>43211714</v>
      </c>
      <c r="C241" s="85" t="s">
        <v>405</v>
      </c>
      <c r="D241" s="85" t="s">
        <v>60</v>
      </c>
      <c r="E241" s="89">
        <v>6050</v>
      </c>
    </row>
    <row r="242" spans="1:5" ht="28.5" customHeight="1" x14ac:dyDescent="0.25">
      <c r="A242" s="84" t="s">
        <v>102</v>
      </c>
      <c r="B242" s="11">
        <v>45121603</v>
      </c>
      <c r="C242" s="11" t="s">
        <v>415</v>
      </c>
      <c r="D242" s="11" t="s">
        <v>60</v>
      </c>
      <c r="E242" s="27">
        <v>55000</v>
      </c>
    </row>
    <row r="243" spans="1:5" ht="28.5" customHeight="1" x14ac:dyDescent="0.25">
      <c r="A243" s="84" t="s">
        <v>101</v>
      </c>
      <c r="B243" s="11">
        <v>45121603</v>
      </c>
      <c r="C243" s="11" t="s">
        <v>415</v>
      </c>
      <c r="D243" s="11" t="s">
        <v>60</v>
      </c>
      <c r="E243" s="27">
        <v>55000</v>
      </c>
    </row>
    <row r="244" spans="1:5" ht="28.5" customHeight="1" x14ac:dyDescent="0.25">
      <c r="A244" s="84" t="s">
        <v>100</v>
      </c>
      <c r="B244" s="11">
        <v>45121603</v>
      </c>
      <c r="C244" s="11" t="s">
        <v>415</v>
      </c>
      <c r="D244" s="11" t="s">
        <v>60</v>
      </c>
      <c r="E244" s="27">
        <v>55000</v>
      </c>
    </row>
    <row r="245" spans="1:5" ht="28.5" customHeight="1" x14ac:dyDescent="0.25">
      <c r="A245" s="83" t="s">
        <v>133</v>
      </c>
      <c r="B245" s="11">
        <v>82121505</v>
      </c>
      <c r="C245" s="11" t="s">
        <v>78</v>
      </c>
      <c r="D245" s="11" t="s">
        <v>60</v>
      </c>
      <c r="E245" s="23">
        <v>275000</v>
      </c>
    </row>
    <row r="246" spans="1:5" ht="28.5" customHeight="1" x14ac:dyDescent="0.25">
      <c r="A246" s="84" t="s">
        <v>75</v>
      </c>
      <c r="B246" s="11">
        <v>80141902</v>
      </c>
      <c r="C246" s="85" t="s">
        <v>80</v>
      </c>
      <c r="D246" s="11" t="s">
        <v>60</v>
      </c>
      <c r="E246" s="122">
        <v>253</v>
      </c>
    </row>
    <row r="247" spans="1:5" ht="28.5" customHeight="1" x14ac:dyDescent="0.25">
      <c r="A247" s="84" t="s">
        <v>75</v>
      </c>
      <c r="B247" s="11">
        <v>80141902</v>
      </c>
      <c r="C247" s="85" t="s">
        <v>80</v>
      </c>
      <c r="D247" s="11" t="s">
        <v>60</v>
      </c>
      <c r="E247" s="122">
        <v>253</v>
      </c>
    </row>
    <row r="248" spans="1:5" ht="28.5" customHeight="1" x14ac:dyDescent="0.25">
      <c r="A248" s="84" t="s">
        <v>75</v>
      </c>
      <c r="B248" s="11">
        <v>80141902</v>
      </c>
      <c r="C248" s="85" t="s">
        <v>80</v>
      </c>
      <c r="D248" s="11" t="s">
        <v>60</v>
      </c>
      <c r="E248" s="89">
        <v>253</v>
      </c>
    </row>
    <row r="249" spans="1:5" ht="28.5" customHeight="1" x14ac:dyDescent="0.25">
      <c r="A249" s="84" t="s">
        <v>75</v>
      </c>
      <c r="B249" s="11">
        <v>80141902</v>
      </c>
      <c r="C249" s="85" t="s">
        <v>80</v>
      </c>
      <c r="D249" s="11" t="s">
        <v>60</v>
      </c>
      <c r="E249" s="89">
        <v>253</v>
      </c>
    </row>
    <row r="250" spans="1:5" ht="28.5" customHeight="1" x14ac:dyDescent="0.25">
      <c r="A250" s="146" t="s">
        <v>75</v>
      </c>
      <c r="B250" s="11">
        <v>80141902</v>
      </c>
      <c r="C250" s="11" t="s">
        <v>80</v>
      </c>
      <c r="D250" s="147" t="s">
        <v>60</v>
      </c>
      <c r="E250" s="148">
        <v>253</v>
      </c>
    </row>
    <row r="251" spans="1:5" ht="28.5" customHeight="1" x14ac:dyDescent="0.25">
      <c r="A251" s="84" t="s">
        <v>257</v>
      </c>
      <c r="B251" s="11">
        <v>55101510</v>
      </c>
      <c r="C251" s="11" t="s">
        <v>430</v>
      </c>
      <c r="D251" s="96" t="s">
        <v>60</v>
      </c>
      <c r="E251" s="97">
        <v>1100</v>
      </c>
    </row>
    <row r="252" spans="1:5" ht="28.5" customHeight="1" x14ac:dyDescent="0.25">
      <c r="A252" s="84" t="s">
        <v>242</v>
      </c>
      <c r="B252" s="11">
        <v>43232102</v>
      </c>
      <c r="C252" s="8" t="s">
        <v>428</v>
      </c>
      <c r="D252" s="11" t="s">
        <v>60</v>
      </c>
      <c r="E252" s="13">
        <v>82500</v>
      </c>
    </row>
    <row r="253" spans="1:5" ht="28.5" customHeight="1" x14ac:dyDescent="0.25">
      <c r="A253" s="99" t="s">
        <v>170</v>
      </c>
      <c r="B253" s="85">
        <v>52141524</v>
      </c>
      <c r="C253" s="85" t="s">
        <v>406</v>
      </c>
      <c r="D253" s="85" t="s">
        <v>60</v>
      </c>
      <c r="E253" s="34">
        <v>6600</v>
      </c>
    </row>
    <row r="254" spans="1:5" ht="28.5" customHeight="1" x14ac:dyDescent="0.25">
      <c r="A254" s="2" t="s">
        <v>271</v>
      </c>
      <c r="B254" s="12">
        <v>82121505</v>
      </c>
      <c r="C254" s="85" t="s">
        <v>78</v>
      </c>
      <c r="D254" s="11" t="s">
        <v>60</v>
      </c>
      <c r="E254" s="89">
        <v>221.1</v>
      </c>
    </row>
    <row r="255" spans="1:5" ht="28.5" customHeight="1" x14ac:dyDescent="0.25">
      <c r="A255" s="17" t="s">
        <v>280</v>
      </c>
      <c r="B255" s="85">
        <v>56111601</v>
      </c>
      <c r="C255" s="85" t="s">
        <v>394</v>
      </c>
      <c r="D255" s="85" t="s">
        <v>60</v>
      </c>
      <c r="E255" s="89">
        <v>25300.010999999999</v>
      </c>
    </row>
    <row r="256" spans="1:5" ht="28.5" customHeight="1" x14ac:dyDescent="0.25">
      <c r="A256" s="4" t="s">
        <v>379</v>
      </c>
      <c r="B256" s="8">
        <v>81111812</v>
      </c>
      <c r="C256" s="8" t="s">
        <v>432</v>
      </c>
      <c r="D256" s="8" t="s">
        <v>60</v>
      </c>
      <c r="E256" s="156">
        <v>55000</v>
      </c>
    </row>
    <row r="257" spans="1:5" ht="28.5" customHeight="1" x14ac:dyDescent="0.25">
      <c r="A257" s="4" t="s">
        <v>380</v>
      </c>
      <c r="B257" s="8">
        <v>81111812</v>
      </c>
      <c r="C257" s="8" t="s">
        <v>432</v>
      </c>
      <c r="D257" s="8" t="s">
        <v>60</v>
      </c>
      <c r="E257" s="156">
        <v>3850</v>
      </c>
    </row>
    <row r="258" spans="1:5" ht="28.5" customHeight="1" x14ac:dyDescent="0.25">
      <c r="A258" s="83" t="s">
        <v>122</v>
      </c>
      <c r="B258" s="11">
        <v>82121503</v>
      </c>
      <c r="C258" s="11" t="s">
        <v>78</v>
      </c>
      <c r="D258" s="11" t="s">
        <v>60</v>
      </c>
      <c r="E258" s="23">
        <v>1650</v>
      </c>
    </row>
    <row r="259" spans="1:5" ht="28.5" customHeight="1" x14ac:dyDescent="0.25">
      <c r="A259" s="17" t="s">
        <v>217</v>
      </c>
      <c r="B259" s="85">
        <v>23171508</v>
      </c>
      <c r="C259" s="85" t="s">
        <v>424</v>
      </c>
      <c r="D259" s="85" t="s">
        <v>60</v>
      </c>
      <c r="E259" s="89">
        <v>11000</v>
      </c>
    </row>
    <row r="260" spans="1:5" ht="28.5" customHeight="1" x14ac:dyDescent="0.25">
      <c r="A260" s="17" t="s">
        <v>109</v>
      </c>
      <c r="B260" s="85"/>
      <c r="C260" s="85"/>
      <c r="D260" s="85" t="s">
        <v>60</v>
      </c>
      <c r="E260" s="86">
        <v>22000</v>
      </c>
    </row>
    <row r="261" spans="1:5" ht="28.5" customHeight="1" x14ac:dyDescent="0.25">
      <c r="A261" s="84" t="s">
        <v>354</v>
      </c>
      <c r="B261" s="8">
        <v>43202005</v>
      </c>
      <c r="C261" s="8" t="s">
        <v>396</v>
      </c>
      <c r="D261" s="11" t="s">
        <v>60</v>
      </c>
      <c r="E261" s="36">
        <v>44000</v>
      </c>
    </row>
    <row r="262" spans="1:5" ht="28.5" customHeight="1" x14ac:dyDescent="0.25">
      <c r="A262" s="83" t="s">
        <v>76</v>
      </c>
      <c r="B262" s="11">
        <v>43202005</v>
      </c>
      <c r="C262" s="85" t="s">
        <v>396</v>
      </c>
      <c r="D262" s="11" t="s">
        <v>60</v>
      </c>
      <c r="E262" s="14">
        <v>883.3</v>
      </c>
    </row>
    <row r="263" spans="1:5" ht="28.5" customHeight="1" x14ac:dyDescent="0.25">
      <c r="A263" s="102" t="s">
        <v>218</v>
      </c>
      <c r="B263" s="85">
        <v>56101519</v>
      </c>
      <c r="C263" s="85" t="s">
        <v>414</v>
      </c>
      <c r="D263" s="89" t="s">
        <v>60</v>
      </c>
      <c r="E263" s="89">
        <v>11000</v>
      </c>
    </row>
    <row r="264" spans="1:5" ht="28.5" customHeight="1" x14ac:dyDescent="0.25">
      <c r="A264" s="6" t="s">
        <v>178</v>
      </c>
      <c r="B264" s="85">
        <v>56101519</v>
      </c>
      <c r="C264" s="11" t="s">
        <v>414</v>
      </c>
      <c r="D264" s="85" t="s">
        <v>60</v>
      </c>
      <c r="E264" s="33">
        <v>11000</v>
      </c>
    </row>
    <row r="265" spans="1:5" ht="28.5" customHeight="1" x14ac:dyDescent="0.25">
      <c r="A265" s="17" t="s">
        <v>104</v>
      </c>
      <c r="B265" s="85">
        <v>52161520</v>
      </c>
      <c r="C265" s="85" t="s">
        <v>427</v>
      </c>
      <c r="D265" s="85" t="s">
        <v>60</v>
      </c>
      <c r="E265" s="86">
        <v>77000</v>
      </c>
    </row>
    <row r="266" spans="1:5" ht="28.5" customHeight="1" x14ac:dyDescent="0.25">
      <c r="A266" s="99" t="s">
        <v>172</v>
      </c>
      <c r="B266" s="85">
        <v>52141502</v>
      </c>
      <c r="C266" s="85" t="s">
        <v>406</v>
      </c>
      <c r="D266" s="85" t="s">
        <v>60</v>
      </c>
      <c r="E266" s="34">
        <v>38500</v>
      </c>
    </row>
    <row r="267" spans="1:5" ht="28.5" customHeight="1" x14ac:dyDescent="0.25">
      <c r="A267" s="3" t="s">
        <v>303</v>
      </c>
      <c r="B267" s="130">
        <v>86101601</v>
      </c>
      <c r="C267" s="130" t="s">
        <v>422</v>
      </c>
      <c r="D267" s="11" t="s">
        <v>60</v>
      </c>
      <c r="E267" s="134">
        <v>66000</v>
      </c>
    </row>
    <row r="268" spans="1:5" ht="28.5" customHeight="1" x14ac:dyDescent="0.25">
      <c r="A268" s="84" t="s">
        <v>261</v>
      </c>
      <c r="B268" s="8">
        <v>43211507</v>
      </c>
      <c r="C268" s="8" t="s">
        <v>418</v>
      </c>
      <c r="D268" s="96" t="s">
        <v>60</v>
      </c>
      <c r="E268" s="97">
        <v>24200</v>
      </c>
    </row>
    <row r="269" spans="1:5" ht="28.5" customHeight="1" x14ac:dyDescent="0.25">
      <c r="A269" s="17" t="s">
        <v>114</v>
      </c>
      <c r="B269" s="85">
        <v>43211901</v>
      </c>
      <c r="C269" s="85" t="s">
        <v>418</v>
      </c>
      <c r="D269" s="85" t="s">
        <v>60</v>
      </c>
      <c r="E269" s="86">
        <v>16500</v>
      </c>
    </row>
    <row r="270" spans="1:5" ht="28.5" customHeight="1" x14ac:dyDescent="0.25">
      <c r="A270" s="18" t="s">
        <v>357</v>
      </c>
      <c r="B270" s="8">
        <v>43211507</v>
      </c>
      <c r="C270" s="8" t="s">
        <v>418</v>
      </c>
      <c r="D270" s="96" t="s">
        <v>60</v>
      </c>
      <c r="E270" s="151">
        <v>24200</v>
      </c>
    </row>
    <row r="271" spans="1:5" ht="28.5" customHeight="1" x14ac:dyDescent="0.25">
      <c r="A271" s="18" t="s">
        <v>357</v>
      </c>
      <c r="B271" s="8">
        <v>43211507</v>
      </c>
      <c r="C271" s="8" t="s">
        <v>418</v>
      </c>
      <c r="D271" s="96" t="s">
        <v>60</v>
      </c>
      <c r="E271" s="151">
        <v>24200</v>
      </c>
    </row>
    <row r="272" spans="1:5" ht="28.5" customHeight="1" x14ac:dyDescent="0.25">
      <c r="A272" s="18" t="s">
        <v>357</v>
      </c>
      <c r="B272" s="8">
        <v>43211507</v>
      </c>
      <c r="C272" s="8" t="s">
        <v>418</v>
      </c>
      <c r="D272" s="96" t="s">
        <v>60</v>
      </c>
      <c r="E272" s="151">
        <v>24200</v>
      </c>
    </row>
    <row r="273" spans="1:5" ht="28.5" customHeight="1" x14ac:dyDescent="0.25">
      <c r="A273" s="18" t="s">
        <v>357</v>
      </c>
      <c r="B273" s="8">
        <v>43211507</v>
      </c>
      <c r="C273" s="8" t="s">
        <v>418</v>
      </c>
      <c r="D273" s="96" t="s">
        <v>60</v>
      </c>
      <c r="E273" s="151">
        <v>24200</v>
      </c>
    </row>
    <row r="274" spans="1:5" ht="28.5" customHeight="1" x14ac:dyDescent="0.25">
      <c r="A274" s="17" t="s">
        <v>105</v>
      </c>
      <c r="B274" s="85">
        <v>43211901</v>
      </c>
      <c r="C274" s="85" t="s">
        <v>418</v>
      </c>
      <c r="D274" s="85" t="s">
        <v>60</v>
      </c>
      <c r="E274" s="86">
        <v>66000</v>
      </c>
    </row>
    <row r="275" spans="1:5" ht="28.5" customHeight="1" x14ac:dyDescent="0.25">
      <c r="A275" s="18" t="s">
        <v>381</v>
      </c>
      <c r="B275" s="8">
        <v>60101732</v>
      </c>
      <c r="C275" s="8" t="s">
        <v>396</v>
      </c>
      <c r="D275" s="96" t="s">
        <v>60</v>
      </c>
      <c r="E275" s="151">
        <v>1650</v>
      </c>
    </row>
    <row r="276" spans="1:5" ht="28.5" customHeight="1" x14ac:dyDescent="0.25">
      <c r="A276" s="179" t="s">
        <v>381</v>
      </c>
      <c r="B276" s="8">
        <v>60101732</v>
      </c>
      <c r="C276" s="8" t="s">
        <v>396</v>
      </c>
      <c r="D276" s="164" t="s">
        <v>60</v>
      </c>
      <c r="E276" s="151">
        <v>1650</v>
      </c>
    </row>
    <row r="277" spans="1:5" ht="28.5" customHeight="1" x14ac:dyDescent="0.25">
      <c r="A277" s="83" t="s">
        <v>127</v>
      </c>
      <c r="B277" s="11">
        <v>80141611</v>
      </c>
      <c r="C277" s="11" t="s">
        <v>78</v>
      </c>
      <c r="D277" s="11" t="s">
        <v>60</v>
      </c>
      <c r="E277" s="23">
        <v>159.5</v>
      </c>
    </row>
    <row r="278" spans="1:5" ht="28.5" customHeight="1" x14ac:dyDescent="0.25">
      <c r="A278" s="99" t="s">
        <v>175</v>
      </c>
      <c r="B278" s="85">
        <v>52141501</v>
      </c>
      <c r="C278" s="85" t="s">
        <v>406</v>
      </c>
      <c r="D278" s="85" t="s">
        <v>60</v>
      </c>
      <c r="E278" s="34">
        <v>66000</v>
      </c>
    </row>
    <row r="279" spans="1:5" ht="28.5" customHeight="1" x14ac:dyDescent="0.25">
      <c r="A279" s="17" t="s">
        <v>281</v>
      </c>
      <c r="B279" s="11">
        <v>52141501</v>
      </c>
      <c r="C279" s="85" t="s">
        <v>406</v>
      </c>
      <c r="D279" s="85" t="s">
        <v>60</v>
      </c>
      <c r="E279" s="124">
        <v>14300</v>
      </c>
    </row>
    <row r="280" spans="1:5" ht="28.5" customHeight="1" x14ac:dyDescent="0.25">
      <c r="A280" s="84" t="s">
        <v>281</v>
      </c>
      <c r="B280" s="11">
        <v>52141501</v>
      </c>
      <c r="C280" s="11" t="s">
        <v>406</v>
      </c>
      <c r="D280" s="11" t="s">
        <v>60</v>
      </c>
      <c r="E280" s="24">
        <v>12100</v>
      </c>
    </row>
    <row r="281" spans="1:5" ht="28.5" customHeight="1" x14ac:dyDescent="0.25">
      <c r="A281" s="17" t="s">
        <v>254</v>
      </c>
      <c r="B281" s="11">
        <v>14111807</v>
      </c>
      <c r="C281" s="85" t="s">
        <v>398</v>
      </c>
      <c r="D281" s="85" t="s">
        <v>60</v>
      </c>
      <c r="E281" s="124">
        <v>7150</v>
      </c>
    </row>
    <row r="282" spans="1:5" ht="28.5" customHeight="1" x14ac:dyDescent="0.25">
      <c r="A282" s="17" t="s">
        <v>253</v>
      </c>
      <c r="B282" s="11">
        <v>14111807</v>
      </c>
      <c r="C282" s="85" t="s">
        <v>398</v>
      </c>
      <c r="D282" s="85" t="s">
        <v>60</v>
      </c>
      <c r="E282" s="124">
        <v>7150</v>
      </c>
    </row>
    <row r="283" spans="1:5" ht="28.5" customHeight="1" x14ac:dyDescent="0.25">
      <c r="A283" s="17" t="s">
        <v>255</v>
      </c>
      <c r="B283" s="11">
        <v>14111807</v>
      </c>
      <c r="C283" s="85" t="s">
        <v>398</v>
      </c>
      <c r="D283" s="85" t="s">
        <v>60</v>
      </c>
      <c r="E283" s="124">
        <v>7150</v>
      </c>
    </row>
    <row r="284" spans="1:5" ht="28.5" customHeight="1" x14ac:dyDescent="0.25">
      <c r="A284" s="17" t="s">
        <v>250</v>
      </c>
      <c r="B284" s="11">
        <v>14111807</v>
      </c>
      <c r="C284" s="85" t="s">
        <v>398</v>
      </c>
      <c r="D284" s="85" t="s">
        <v>60</v>
      </c>
      <c r="E284" s="124">
        <v>7150</v>
      </c>
    </row>
    <row r="285" spans="1:5" ht="28.5" customHeight="1" x14ac:dyDescent="0.25">
      <c r="A285" s="17" t="s">
        <v>251</v>
      </c>
      <c r="B285" s="11">
        <v>14111807</v>
      </c>
      <c r="C285" s="85" t="s">
        <v>398</v>
      </c>
      <c r="D285" s="85" t="s">
        <v>60</v>
      </c>
      <c r="E285" s="124">
        <v>7150</v>
      </c>
    </row>
    <row r="286" spans="1:5" ht="28.5" customHeight="1" x14ac:dyDescent="0.25">
      <c r="A286" s="17" t="s">
        <v>252</v>
      </c>
      <c r="B286" s="11">
        <v>14111807</v>
      </c>
      <c r="C286" s="85" t="s">
        <v>398</v>
      </c>
      <c r="D286" s="85" t="s">
        <v>60</v>
      </c>
      <c r="E286" s="124">
        <v>7150</v>
      </c>
    </row>
    <row r="287" spans="1:5" ht="28.5" customHeight="1" x14ac:dyDescent="0.25">
      <c r="A287" s="84" t="s">
        <v>286</v>
      </c>
      <c r="B287" s="11">
        <v>86101705</v>
      </c>
      <c r="C287" s="11" t="s">
        <v>422</v>
      </c>
      <c r="D287" s="141" t="s">
        <v>60</v>
      </c>
      <c r="E287" s="89">
        <v>16500</v>
      </c>
    </row>
    <row r="288" spans="1:5" ht="28.5" customHeight="1" x14ac:dyDescent="0.25">
      <c r="A288" s="17" t="s">
        <v>350</v>
      </c>
      <c r="B288" s="44">
        <v>80121704</v>
      </c>
      <c r="C288" s="85" t="s">
        <v>431</v>
      </c>
      <c r="D288" s="11" t="s">
        <v>60</v>
      </c>
      <c r="E288" s="122">
        <v>5500</v>
      </c>
    </row>
    <row r="289" spans="1:5" ht="28.5" customHeight="1" x14ac:dyDescent="0.25">
      <c r="A289" s="99" t="s">
        <v>156</v>
      </c>
      <c r="B289" s="85">
        <v>10161707</v>
      </c>
      <c r="C289" s="101" t="s">
        <v>420</v>
      </c>
      <c r="D289" s="85" t="s">
        <v>60</v>
      </c>
      <c r="E289" s="33">
        <v>27500</v>
      </c>
    </row>
    <row r="290" spans="1:5" ht="28.5" customHeight="1" x14ac:dyDescent="0.25">
      <c r="A290" s="17" t="s">
        <v>195</v>
      </c>
      <c r="B290" s="85">
        <v>51171909</v>
      </c>
      <c r="C290" s="104" t="s">
        <v>393</v>
      </c>
      <c r="D290" s="85" t="s">
        <v>61</v>
      </c>
      <c r="E290" s="89">
        <v>1992.1</v>
      </c>
    </row>
    <row r="291" spans="1:5" ht="28.5" customHeight="1" x14ac:dyDescent="0.25">
      <c r="A291" s="161" t="s">
        <v>151</v>
      </c>
      <c r="B291" s="11">
        <v>82151704</v>
      </c>
      <c r="C291" s="11" t="s">
        <v>421</v>
      </c>
      <c r="D291" s="158" t="s">
        <v>60</v>
      </c>
      <c r="E291" s="166">
        <v>550000</v>
      </c>
    </row>
    <row r="292" spans="1:5" ht="28.5" customHeight="1" x14ac:dyDescent="0.25">
      <c r="A292" s="121" t="s">
        <v>310</v>
      </c>
      <c r="B292" s="125">
        <v>86101601</v>
      </c>
      <c r="C292" s="11" t="s">
        <v>422</v>
      </c>
      <c r="D292" s="11" t="s">
        <v>60</v>
      </c>
      <c r="E292" s="89">
        <v>2402.4</v>
      </c>
    </row>
    <row r="293" spans="1:5" ht="28.5" customHeight="1" x14ac:dyDescent="0.25">
      <c r="A293" s="17" t="s">
        <v>202</v>
      </c>
      <c r="B293" s="85">
        <v>51181701</v>
      </c>
      <c r="C293" s="104" t="s">
        <v>393</v>
      </c>
      <c r="D293" s="85" t="s">
        <v>60</v>
      </c>
      <c r="E293" s="89">
        <v>405.9</v>
      </c>
    </row>
    <row r="294" spans="1:5" ht="28.5" customHeight="1" x14ac:dyDescent="0.25">
      <c r="A294" s="99" t="s">
        <v>168</v>
      </c>
      <c r="B294" s="85">
        <v>93141701</v>
      </c>
      <c r="C294" s="85" t="s">
        <v>80</v>
      </c>
      <c r="D294" s="85" t="s">
        <v>60</v>
      </c>
      <c r="E294" s="33">
        <v>27500</v>
      </c>
    </row>
    <row r="295" spans="1:5" ht="28.5" customHeight="1" x14ac:dyDescent="0.25">
      <c r="A295" s="17" t="s">
        <v>226</v>
      </c>
      <c r="B295" s="46">
        <v>39121103</v>
      </c>
      <c r="C295" s="85" t="s">
        <v>399</v>
      </c>
      <c r="D295" s="11" t="s">
        <v>60</v>
      </c>
      <c r="E295" s="89">
        <v>34100</v>
      </c>
    </row>
    <row r="296" spans="1:5" ht="28.5" customHeight="1" x14ac:dyDescent="0.25">
      <c r="A296" s="17" t="s">
        <v>111</v>
      </c>
      <c r="B296" s="85">
        <v>52161505</v>
      </c>
      <c r="C296" s="85" t="s">
        <v>427</v>
      </c>
      <c r="D296" s="85" t="s">
        <v>60</v>
      </c>
      <c r="E296" s="86">
        <v>55000</v>
      </c>
    </row>
    <row r="297" spans="1:5" ht="28.5" customHeight="1" x14ac:dyDescent="0.25">
      <c r="A297" s="17" t="s">
        <v>183</v>
      </c>
      <c r="B297" s="46">
        <v>42201841</v>
      </c>
      <c r="C297" s="104" t="s">
        <v>400</v>
      </c>
      <c r="D297" s="85" t="s">
        <v>60</v>
      </c>
      <c r="E297" s="105">
        <v>5500</v>
      </c>
    </row>
    <row r="298" spans="1:5" ht="28.5" customHeight="1" x14ac:dyDescent="0.25">
      <c r="A298" s="84" t="s">
        <v>256</v>
      </c>
      <c r="B298" s="11">
        <v>53141507</v>
      </c>
      <c r="C298" s="85" t="s">
        <v>416</v>
      </c>
      <c r="D298" s="96" t="s">
        <v>60</v>
      </c>
      <c r="E298" s="23">
        <v>385</v>
      </c>
    </row>
    <row r="299" spans="1:5" ht="28.5" customHeight="1" x14ac:dyDescent="0.25">
      <c r="A299" s="146" t="s">
        <v>353</v>
      </c>
      <c r="B299" s="11">
        <v>53141507</v>
      </c>
      <c r="C299" s="150" t="s">
        <v>416</v>
      </c>
      <c r="D299" s="147" t="s">
        <v>60</v>
      </c>
      <c r="E299" s="149">
        <v>385</v>
      </c>
    </row>
    <row r="300" spans="1:5" ht="28.5" customHeight="1" x14ac:dyDescent="0.25">
      <c r="A300" s="83" t="s">
        <v>126</v>
      </c>
      <c r="B300" s="11">
        <v>53141507</v>
      </c>
      <c r="C300" s="11" t="s">
        <v>416</v>
      </c>
      <c r="D300" s="11" t="s">
        <v>60</v>
      </c>
      <c r="E300" s="23">
        <v>385</v>
      </c>
    </row>
    <row r="301" spans="1:5" ht="28.5" customHeight="1" x14ac:dyDescent="0.25">
      <c r="A301" s="17" t="s">
        <v>92</v>
      </c>
      <c r="B301" s="85">
        <v>49101704</v>
      </c>
      <c r="C301" s="85" t="s">
        <v>394</v>
      </c>
      <c r="D301" s="85" t="s">
        <v>60</v>
      </c>
      <c r="E301" s="30">
        <v>3300</v>
      </c>
    </row>
    <row r="302" spans="1:5" ht="28.5" customHeight="1" x14ac:dyDescent="0.25">
      <c r="A302" s="113" t="s">
        <v>270</v>
      </c>
      <c r="B302" s="85">
        <v>49101702</v>
      </c>
      <c r="C302" s="85" t="s">
        <v>411</v>
      </c>
      <c r="D302" s="11" t="s">
        <v>60</v>
      </c>
      <c r="E302" s="15">
        <v>5720</v>
      </c>
    </row>
    <row r="303" spans="1:5" ht="28.5" customHeight="1" x14ac:dyDescent="0.25">
      <c r="A303" s="84" t="s">
        <v>77</v>
      </c>
      <c r="B303" s="11">
        <v>53103001</v>
      </c>
      <c r="C303" s="11" t="s">
        <v>82</v>
      </c>
      <c r="D303" s="11" t="s">
        <v>60</v>
      </c>
      <c r="E303" s="15">
        <v>770</v>
      </c>
    </row>
    <row r="304" spans="1:5" ht="28.5" customHeight="1" x14ac:dyDescent="0.25">
      <c r="A304" s="84" t="s">
        <v>77</v>
      </c>
      <c r="B304" s="11">
        <v>53103001</v>
      </c>
      <c r="C304" s="11" t="s">
        <v>82</v>
      </c>
      <c r="D304" s="11" t="s">
        <v>60</v>
      </c>
      <c r="E304" s="15">
        <v>770</v>
      </c>
    </row>
    <row r="305" spans="1:5" ht="28.5" customHeight="1" x14ac:dyDescent="0.25">
      <c r="A305" s="84" t="s">
        <v>77</v>
      </c>
      <c r="B305" s="11">
        <v>53103001</v>
      </c>
      <c r="C305" s="11" t="s">
        <v>82</v>
      </c>
      <c r="D305" s="11" t="s">
        <v>60</v>
      </c>
      <c r="E305" s="15">
        <v>770</v>
      </c>
    </row>
    <row r="306" spans="1:5" ht="28.5" customHeight="1" x14ac:dyDescent="0.25">
      <c r="A306" s="84" t="s">
        <v>77</v>
      </c>
      <c r="B306" s="11">
        <v>53103001</v>
      </c>
      <c r="C306" s="11" t="s">
        <v>82</v>
      </c>
      <c r="D306" s="11" t="s">
        <v>60</v>
      </c>
      <c r="E306" s="15">
        <v>770</v>
      </c>
    </row>
    <row r="307" spans="1:5" ht="28.5" customHeight="1" x14ac:dyDescent="0.25">
      <c r="A307" s="17" t="s">
        <v>187</v>
      </c>
      <c r="B307" s="85">
        <v>51142103</v>
      </c>
      <c r="C307" s="104" t="s">
        <v>393</v>
      </c>
      <c r="D307" s="85" t="s">
        <v>61</v>
      </c>
      <c r="E307" s="89">
        <v>4107.9059999999999</v>
      </c>
    </row>
    <row r="308" spans="1:5" ht="28.5" customHeight="1" x14ac:dyDescent="0.25">
      <c r="A308" s="18" t="s">
        <v>382</v>
      </c>
      <c r="B308" s="8">
        <v>45111604</v>
      </c>
      <c r="C308" s="8" t="s">
        <v>427</v>
      </c>
      <c r="D308" s="96" t="s">
        <v>60</v>
      </c>
      <c r="E308" s="151">
        <v>55000</v>
      </c>
    </row>
    <row r="309" spans="1:5" ht="28.5" customHeight="1" x14ac:dyDescent="0.25">
      <c r="A309" s="84" t="s">
        <v>260</v>
      </c>
      <c r="B309" s="11">
        <v>55101519</v>
      </c>
      <c r="C309" s="8" t="s">
        <v>398</v>
      </c>
      <c r="D309" s="96" t="s">
        <v>60</v>
      </c>
      <c r="E309" s="97">
        <v>192500</v>
      </c>
    </row>
    <row r="310" spans="1:5" ht="28.5" customHeight="1" x14ac:dyDescent="0.25">
      <c r="A310" s="17" t="s">
        <v>182</v>
      </c>
      <c r="B310" s="85">
        <v>82101504</v>
      </c>
      <c r="C310" s="104" t="s">
        <v>412</v>
      </c>
      <c r="D310" s="85" t="s">
        <v>60</v>
      </c>
      <c r="E310" s="33">
        <v>22000</v>
      </c>
    </row>
    <row r="311" spans="1:5" ht="28.5" customHeight="1" x14ac:dyDescent="0.25">
      <c r="A311" s="84" t="s">
        <v>138</v>
      </c>
      <c r="B311" s="11">
        <v>82101801</v>
      </c>
      <c r="C311" s="11" t="s">
        <v>412</v>
      </c>
      <c r="D311" s="11" t="s">
        <v>60</v>
      </c>
      <c r="E311" s="15">
        <v>330000</v>
      </c>
    </row>
    <row r="312" spans="1:5" ht="28.5" customHeight="1" x14ac:dyDescent="0.25">
      <c r="A312" s="18" t="s">
        <v>383</v>
      </c>
      <c r="B312" s="8">
        <v>60101732</v>
      </c>
      <c r="C312" s="8" t="s">
        <v>396</v>
      </c>
      <c r="D312" s="96" t="s">
        <v>60</v>
      </c>
      <c r="E312" s="151">
        <v>5500</v>
      </c>
    </row>
    <row r="313" spans="1:5" ht="28.5" customHeight="1" x14ac:dyDescent="0.25">
      <c r="A313" s="99" t="s">
        <v>173</v>
      </c>
      <c r="B313" s="85">
        <v>52161511</v>
      </c>
      <c r="C313" s="85" t="s">
        <v>427</v>
      </c>
      <c r="D313" s="85" t="s">
        <v>60</v>
      </c>
      <c r="E313" s="34">
        <v>4400</v>
      </c>
    </row>
    <row r="314" spans="1:5" ht="28.5" customHeight="1" x14ac:dyDescent="0.25">
      <c r="A314" s="17" t="s">
        <v>249</v>
      </c>
      <c r="B314" s="85">
        <v>72102602</v>
      </c>
      <c r="C314" s="125" t="s">
        <v>407</v>
      </c>
      <c r="D314" s="85" t="s">
        <v>60</v>
      </c>
      <c r="E314" s="124">
        <v>880000</v>
      </c>
    </row>
    <row r="315" spans="1:5" ht="28.5" customHeight="1" x14ac:dyDescent="0.25">
      <c r="A315" s="121" t="s">
        <v>311</v>
      </c>
      <c r="B315" s="125">
        <v>86101601</v>
      </c>
      <c r="C315" s="11" t="s">
        <v>422</v>
      </c>
      <c r="D315" s="11" t="s">
        <v>60</v>
      </c>
      <c r="E315" s="89">
        <v>1487.2</v>
      </c>
    </row>
    <row r="316" spans="1:5" ht="28.5" customHeight="1" x14ac:dyDescent="0.25">
      <c r="A316" s="84" t="s">
        <v>87</v>
      </c>
      <c r="B316" s="84">
        <v>72101507</v>
      </c>
      <c r="C316" s="46" t="s">
        <v>407</v>
      </c>
      <c r="D316" s="11" t="s">
        <v>60</v>
      </c>
      <c r="E316" s="84">
        <v>0</v>
      </c>
    </row>
    <row r="317" spans="1:5" ht="28.5" customHeight="1" x14ac:dyDescent="0.25">
      <c r="A317" s="17" t="s">
        <v>203</v>
      </c>
      <c r="B317" s="85">
        <v>51181701</v>
      </c>
      <c r="C317" s="104" t="s">
        <v>393</v>
      </c>
      <c r="D317" s="85" t="s">
        <v>60</v>
      </c>
      <c r="E317" s="89">
        <v>687.5</v>
      </c>
    </row>
    <row r="318" spans="1:5" ht="28.5" customHeight="1" x14ac:dyDescent="0.25">
      <c r="A318" s="84" t="s">
        <v>119</v>
      </c>
      <c r="B318" s="11">
        <v>50192701</v>
      </c>
      <c r="C318" s="11" t="s">
        <v>408</v>
      </c>
      <c r="D318" s="11" t="s">
        <v>60</v>
      </c>
      <c r="E318" s="15">
        <v>302.5</v>
      </c>
    </row>
    <row r="319" spans="1:5" ht="28.5" customHeight="1" x14ac:dyDescent="0.25">
      <c r="A319" s="17" t="s">
        <v>119</v>
      </c>
      <c r="B319" s="11">
        <v>50192701</v>
      </c>
      <c r="C319" s="11" t="s">
        <v>408</v>
      </c>
      <c r="D319" s="85" t="s">
        <v>60</v>
      </c>
      <c r="E319" s="97">
        <v>330</v>
      </c>
    </row>
    <row r="320" spans="1:5" ht="28.5" customHeight="1" x14ac:dyDescent="0.25">
      <c r="A320" s="17" t="s">
        <v>119</v>
      </c>
      <c r="B320" s="11">
        <v>50192701</v>
      </c>
      <c r="C320" s="11" t="s">
        <v>408</v>
      </c>
      <c r="D320" s="85" t="s">
        <v>60</v>
      </c>
      <c r="E320" s="97">
        <v>330</v>
      </c>
    </row>
    <row r="321" spans="1:5" ht="28.5" customHeight="1" x14ac:dyDescent="0.25">
      <c r="A321" s="17" t="s">
        <v>154</v>
      </c>
      <c r="B321" s="11">
        <v>50192701</v>
      </c>
      <c r="C321" s="11" t="s">
        <v>408</v>
      </c>
      <c r="D321" s="85" t="s">
        <v>60</v>
      </c>
      <c r="E321" s="30">
        <v>330</v>
      </c>
    </row>
    <row r="322" spans="1:5" ht="28.5" customHeight="1" x14ac:dyDescent="0.25">
      <c r="A322" s="142" t="s">
        <v>352</v>
      </c>
      <c r="B322" s="11">
        <v>50192701</v>
      </c>
      <c r="C322" s="11" t="s">
        <v>408</v>
      </c>
      <c r="D322" s="143" t="s">
        <v>60</v>
      </c>
      <c r="E322" s="145">
        <v>330</v>
      </c>
    </row>
    <row r="323" spans="1:5" ht="28.5" customHeight="1" x14ac:dyDescent="0.25">
      <c r="A323" s="17" t="s">
        <v>243</v>
      </c>
      <c r="B323" s="11">
        <v>50192701</v>
      </c>
      <c r="C323" s="11" t="s">
        <v>408</v>
      </c>
      <c r="D323" s="85" t="s">
        <v>60</v>
      </c>
      <c r="E323" s="89">
        <v>330</v>
      </c>
    </row>
    <row r="324" spans="1:5" ht="28.5" customHeight="1" x14ac:dyDescent="0.25">
      <c r="A324" s="17" t="s">
        <v>88</v>
      </c>
      <c r="B324" s="11">
        <v>50192701</v>
      </c>
      <c r="C324" s="11" t="s">
        <v>408</v>
      </c>
      <c r="D324" s="85" t="s">
        <v>60</v>
      </c>
      <c r="E324" s="89">
        <v>330</v>
      </c>
    </row>
    <row r="325" spans="1:5" ht="28.5" customHeight="1" x14ac:dyDescent="0.25">
      <c r="A325" s="188" t="s">
        <v>384</v>
      </c>
      <c r="B325" s="8">
        <v>43232101</v>
      </c>
      <c r="C325" s="8" t="s">
        <v>417</v>
      </c>
      <c r="D325" s="181" t="s">
        <v>60</v>
      </c>
      <c r="E325" s="186">
        <v>121000</v>
      </c>
    </row>
    <row r="326" spans="1:5" ht="28.5" customHeight="1" x14ac:dyDescent="0.25">
      <c r="A326" s="4" t="s">
        <v>385</v>
      </c>
      <c r="B326" s="8">
        <v>43232101</v>
      </c>
      <c r="C326" s="8" t="s">
        <v>417</v>
      </c>
      <c r="D326" s="8" t="s">
        <v>60</v>
      </c>
      <c r="E326" s="156">
        <v>88000</v>
      </c>
    </row>
    <row r="327" spans="1:5" ht="28.5" customHeight="1" x14ac:dyDescent="0.25">
      <c r="A327" s="4" t="s">
        <v>385</v>
      </c>
      <c r="B327" s="8">
        <v>43232101</v>
      </c>
      <c r="C327" s="8" t="s">
        <v>417</v>
      </c>
      <c r="D327" s="8" t="s">
        <v>60</v>
      </c>
      <c r="E327" s="156">
        <v>88000</v>
      </c>
    </row>
    <row r="328" spans="1:5" ht="28.5" customHeight="1" x14ac:dyDescent="0.25">
      <c r="A328" s="4" t="s">
        <v>386</v>
      </c>
      <c r="B328" s="8">
        <v>43232101</v>
      </c>
      <c r="C328" s="8" t="s">
        <v>417</v>
      </c>
      <c r="D328" s="8" t="s">
        <v>60</v>
      </c>
      <c r="E328" s="155">
        <v>55000</v>
      </c>
    </row>
    <row r="329" spans="1:5" ht="28.5" customHeight="1" x14ac:dyDescent="0.25">
      <c r="A329" s="4" t="s">
        <v>387</v>
      </c>
      <c r="B329" s="8">
        <v>43232101</v>
      </c>
      <c r="C329" s="8" t="s">
        <v>417</v>
      </c>
      <c r="D329" s="8" t="s">
        <v>60</v>
      </c>
      <c r="E329" s="156">
        <v>93500</v>
      </c>
    </row>
    <row r="330" spans="1:5" ht="28.5" customHeight="1" x14ac:dyDescent="0.25">
      <c r="A330" s="4" t="s">
        <v>388</v>
      </c>
      <c r="B330" s="8">
        <v>43232101</v>
      </c>
      <c r="C330" s="8" t="s">
        <v>417</v>
      </c>
      <c r="D330" s="8" t="s">
        <v>60</v>
      </c>
      <c r="E330" s="156">
        <v>1430</v>
      </c>
    </row>
    <row r="331" spans="1:5" ht="28.5" customHeight="1" x14ac:dyDescent="0.25">
      <c r="A331" s="4" t="s">
        <v>389</v>
      </c>
      <c r="B331" s="8">
        <v>43232101</v>
      </c>
      <c r="C331" s="8" t="s">
        <v>417</v>
      </c>
      <c r="D331" s="11" t="s">
        <v>60</v>
      </c>
      <c r="E331" s="37">
        <v>880</v>
      </c>
    </row>
    <row r="332" spans="1:5" ht="28.5" customHeight="1" x14ac:dyDescent="0.25">
      <c r="A332" s="84" t="s">
        <v>390</v>
      </c>
      <c r="B332" s="8">
        <v>43231512</v>
      </c>
      <c r="C332" s="8" t="s">
        <v>417</v>
      </c>
      <c r="D332" s="11" t="s">
        <v>60</v>
      </c>
      <c r="E332" s="37">
        <v>440000</v>
      </c>
    </row>
    <row r="333" spans="1:5" ht="28.5" customHeight="1" x14ac:dyDescent="0.25">
      <c r="A333" s="4" t="s">
        <v>361</v>
      </c>
      <c r="B333" s="8">
        <v>81111812</v>
      </c>
      <c r="C333" s="8" t="s">
        <v>432</v>
      </c>
      <c r="D333" s="8" t="s">
        <v>60</v>
      </c>
      <c r="E333" s="153">
        <v>55000</v>
      </c>
    </row>
    <row r="334" spans="1:5" ht="28.5" customHeight="1" x14ac:dyDescent="0.25">
      <c r="A334" s="4" t="s">
        <v>364</v>
      </c>
      <c r="B334" s="8">
        <v>43232101</v>
      </c>
      <c r="C334" s="8" t="s">
        <v>417</v>
      </c>
      <c r="D334" s="8" t="s">
        <v>60</v>
      </c>
      <c r="E334" s="152">
        <v>132000</v>
      </c>
    </row>
    <row r="335" spans="1:5" ht="28.5" customHeight="1" x14ac:dyDescent="0.25">
      <c r="A335" s="17" t="s">
        <v>192</v>
      </c>
      <c r="B335" s="85">
        <v>51142123</v>
      </c>
      <c r="C335" s="104" t="s">
        <v>393</v>
      </c>
      <c r="D335" s="85" t="s">
        <v>61</v>
      </c>
      <c r="E335" s="89">
        <v>228.63499999999999</v>
      </c>
    </row>
    <row r="336" spans="1:5" ht="28.5" customHeight="1" x14ac:dyDescent="0.25">
      <c r="A336" s="17" t="s">
        <v>191</v>
      </c>
      <c r="B336" s="85">
        <v>51142123</v>
      </c>
      <c r="C336" s="104" t="s">
        <v>393</v>
      </c>
      <c r="D336" s="85" t="s">
        <v>61</v>
      </c>
      <c r="E336" s="89">
        <v>2970</v>
      </c>
    </row>
    <row r="337" spans="1:5" ht="28.5" customHeight="1" x14ac:dyDescent="0.25">
      <c r="A337" s="99" t="s">
        <v>176</v>
      </c>
      <c r="B337" s="85">
        <v>82151704</v>
      </c>
      <c r="C337" s="85" t="s">
        <v>80</v>
      </c>
      <c r="D337" s="85" t="s">
        <v>60</v>
      </c>
      <c r="E337" s="33">
        <v>16500</v>
      </c>
    </row>
    <row r="338" spans="1:5" ht="28.5" customHeight="1" x14ac:dyDescent="0.25">
      <c r="A338" s="84" t="s">
        <v>234</v>
      </c>
      <c r="B338" s="11">
        <v>56112104</v>
      </c>
      <c r="C338" s="11" t="s">
        <v>414</v>
      </c>
      <c r="D338" s="11" t="s">
        <v>60</v>
      </c>
      <c r="E338" s="27">
        <v>16500</v>
      </c>
    </row>
    <row r="339" spans="1:5" ht="28.5" customHeight="1" x14ac:dyDescent="0.25">
      <c r="A339" s="84" t="s">
        <v>234</v>
      </c>
      <c r="B339" s="11">
        <v>56112104</v>
      </c>
      <c r="C339" s="11" t="s">
        <v>414</v>
      </c>
      <c r="D339" s="11" t="s">
        <v>60</v>
      </c>
      <c r="E339" s="27">
        <v>13200</v>
      </c>
    </row>
    <row r="340" spans="1:5" ht="28.5" customHeight="1" x14ac:dyDescent="0.25">
      <c r="A340" s="84" t="s">
        <v>235</v>
      </c>
      <c r="B340" s="11">
        <v>56112103</v>
      </c>
      <c r="C340" s="11" t="s">
        <v>414</v>
      </c>
      <c r="D340" s="11" t="s">
        <v>60</v>
      </c>
      <c r="E340" s="27">
        <v>2750</v>
      </c>
    </row>
    <row r="341" spans="1:5" ht="28.5" customHeight="1" x14ac:dyDescent="0.25">
      <c r="A341" s="84" t="s">
        <v>235</v>
      </c>
      <c r="B341" s="11">
        <v>56112103</v>
      </c>
      <c r="C341" s="11" t="s">
        <v>414</v>
      </c>
      <c r="D341" s="11" t="s">
        <v>60</v>
      </c>
      <c r="E341" s="27">
        <v>2750</v>
      </c>
    </row>
    <row r="342" spans="1:5" ht="28.5" customHeight="1" x14ac:dyDescent="0.25">
      <c r="A342" s="113" t="s">
        <v>266</v>
      </c>
      <c r="B342" s="11">
        <v>56112103</v>
      </c>
      <c r="C342" s="11" t="s">
        <v>414</v>
      </c>
      <c r="D342" s="11" t="s">
        <v>60</v>
      </c>
      <c r="E342" s="89">
        <v>2750</v>
      </c>
    </row>
    <row r="343" spans="1:5" ht="28.5" customHeight="1" x14ac:dyDescent="0.25">
      <c r="A343" s="113" t="s">
        <v>213</v>
      </c>
      <c r="B343" s="85">
        <v>56112103</v>
      </c>
      <c r="C343" s="85" t="s">
        <v>414</v>
      </c>
      <c r="D343" s="8" t="s">
        <v>60</v>
      </c>
      <c r="E343" s="27">
        <v>2750</v>
      </c>
    </row>
    <row r="344" spans="1:5" ht="28.5" customHeight="1" x14ac:dyDescent="0.25">
      <c r="A344" s="84" t="s">
        <v>214</v>
      </c>
      <c r="B344" s="11">
        <v>56112104</v>
      </c>
      <c r="C344" s="11" t="s">
        <v>414</v>
      </c>
      <c r="D344" s="11" t="s">
        <v>60</v>
      </c>
      <c r="E344" s="15">
        <v>13200</v>
      </c>
    </row>
    <row r="345" spans="1:5" ht="28.5" customHeight="1" x14ac:dyDescent="0.25">
      <c r="A345" s="84" t="s">
        <v>214</v>
      </c>
      <c r="B345" s="11">
        <v>56112104</v>
      </c>
      <c r="C345" s="11" t="s">
        <v>414</v>
      </c>
      <c r="D345" s="11" t="s">
        <v>60</v>
      </c>
      <c r="E345" s="27">
        <v>13200</v>
      </c>
    </row>
    <row r="346" spans="1:5" ht="28.5" customHeight="1" x14ac:dyDescent="0.25">
      <c r="A346" s="84" t="s">
        <v>214</v>
      </c>
      <c r="B346" s="11">
        <v>56112104</v>
      </c>
      <c r="C346" s="11" t="s">
        <v>414</v>
      </c>
      <c r="D346" s="11" t="s">
        <v>60</v>
      </c>
      <c r="E346" s="27">
        <v>13200</v>
      </c>
    </row>
    <row r="347" spans="1:5" ht="28.5" customHeight="1" x14ac:dyDescent="0.25">
      <c r="A347" s="84" t="s">
        <v>214</v>
      </c>
      <c r="B347" s="11">
        <v>56112104</v>
      </c>
      <c r="C347" s="11" t="s">
        <v>414</v>
      </c>
      <c r="D347" s="11" t="s">
        <v>60</v>
      </c>
      <c r="E347" s="27">
        <v>13200</v>
      </c>
    </row>
    <row r="348" spans="1:5" ht="28.5" customHeight="1" x14ac:dyDescent="0.25">
      <c r="A348" s="6" t="s">
        <v>177</v>
      </c>
      <c r="B348" s="11">
        <v>56112104</v>
      </c>
      <c r="C348" s="11" t="s">
        <v>414</v>
      </c>
      <c r="D348" s="85" t="s">
        <v>60</v>
      </c>
      <c r="E348" s="26">
        <v>13200</v>
      </c>
    </row>
    <row r="349" spans="1:5" ht="28.5" customHeight="1" x14ac:dyDescent="0.25">
      <c r="A349" s="102" t="s">
        <v>219</v>
      </c>
      <c r="B349" s="85">
        <v>56112104</v>
      </c>
      <c r="C349" s="85" t="s">
        <v>414</v>
      </c>
      <c r="D349" s="89" t="s">
        <v>60</v>
      </c>
      <c r="E349" s="89">
        <v>6600</v>
      </c>
    </row>
    <row r="350" spans="1:5" ht="28.5" customHeight="1" x14ac:dyDescent="0.25">
      <c r="A350" s="84" t="s">
        <v>222</v>
      </c>
      <c r="B350" s="11">
        <v>56112104</v>
      </c>
      <c r="C350" s="11" t="s">
        <v>414</v>
      </c>
      <c r="D350" s="11" t="s">
        <v>60</v>
      </c>
      <c r="E350" s="26">
        <v>13200</v>
      </c>
    </row>
    <row r="351" spans="1:5" ht="28.5" customHeight="1" x14ac:dyDescent="0.25">
      <c r="A351" s="84" t="s">
        <v>222</v>
      </c>
      <c r="B351" s="11">
        <v>56112104</v>
      </c>
      <c r="C351" s="11" t="s">
        <v>414</v>
      </c>
      <c r="D351" s="11" t="s">
        <v>60</v>
      </c>
      <c r="E351" s="26">
        <v>13200</v>
      </c>
    </row>
    <row r="352" spans="1:5" ht="28.5" customHeight="1" x14ac:dyDescent="0.25">
      <c r="A352" s="84" t="s">
        <v>222</v>
      </c>
      <c r="B352" s="11">
        <v>56112104</v>
      </c>
      <c r="C352" s="11" t="s">
        <v>414</v>
      </c>
      <c r="D352" s="11" t="s">
        <v>60</v>
      </c>
      <c r="E352" s="127">
        <v>13200</v>
      </c>
    </row>
    <row r="353" spans="1:5" ht="28.5" customHeight="1" x14ac:dyDescent="0.25">
      <c r="A353" s="83" t="s">
        <v>124</v>
      </c>
      <c r="B353" s="11">
        <v>44121506</v>
      </c>
      <c r="C353" s="11" t="s">
        <v>396</v>
      </c>
      <c r="D353" s="11" t="s">
        <v>60</v>
      </c>
      <c r="E353" s="23">
        <v>77</v>
      </c>
    </row>
    <row r="354" spans="1:5" ht="28.5" customHeight="1" x14ac:dyDescent="0.25">
      <c r="A354" s="84" t="s">
        <v>262</v>
      </c>
      <c r="B354" s="8">
        <v>43231507</v>
      </c>
      <c r="C354" s="8" t="s">
        <v>436</v>
      </c>
      <c r="D354" s="96" t="s">
        <v>60</v>
      </c>
      <c r="E354" s="97">
        <v>1650000</v>
      </c>
    </row>
    <row r="355" spans="1:5" ht="28.5" customHeight="1" x14ac:dyDescent="0.25">
      <c r="A355" s="17" t="s">
        <v>200</v>
      </c>
      <c r="B355" s="85">
        <v>51102714</v>
      </c>
      <c r="C355" s="104" t="s">
        <v>393</v>
      </c>
      <c r="D355" s="85" t="s">
        <v>60</v>
      </c>
      <c r="E355" s="89">
        <v>165</v>
      </c>
    </row>
    <row r="356" spans="1:5" ht="28.5" customHeight="1" x14ac:dyDescent="0.25">
      <c r="A356" s="83" t="s">
        <v>128</v>
      </c>
      <c r="B356" s="11">
        <v>82121505</v>
      </c>
      <c r="C356" s="11" t="s">
        <v>78</v>
      </c>
      <c r="D356" s="11" t="s">
        <v>60</v>
      </c>
      <c r="E356" s="23">
        <v>891</v>
      </c>
    </row>
    <row r="357" spans="1:5" ht="28.5" customHeight="1" x14ac:dyDescent="0.25">
      <c r="A357" s="17" t="s">
        <v>238</v>
      </c>
      <c r="B357" s="11">
        <v>82121505</v>
      </c>
      <c r="C357" s="11" t="s">
        <v>78</v>
      </c>
      <c r="D357" s="11" t="s">
        <v>60</v>
      </c>
      <c r="E357" s="21">
        <v>1259.5</v>
      </c>
    </row>
    <row r="358" spans="1:5" ht="28.5" customHeight="1" x14ac:dyDescent="0.25">
      <c r="A358" s="17" t="s">
        <v>238</v>
      </c>
      <c r="B358" s="11">
        <v>82121505</v>
      </c>
      <c r="C358" s="11" t="s">
        <v>78</v>
      </c>
      <c r="D358" s="11" t="s">
        <v>60</v>
      </c>
      <c r="E358" s="89">
        <v>891</v>
      </c>
    </row>
    <row r="359" spans="1:5" ht="28.5" customHeight="1" x14ac:dyDescent="0.25">
      <c r="A359" s="17" t="s">
        <v>205</v>
      </c>
      <c r="B359" s="85">
        <v>51241208</v>
      </c>
      <c r="C359" s="104" t="s">
        <v>393</v>
      </c>
      <c r="D359" s="85" t="s">
        <v>61</v>
      </c>
      <c r="E359" s="89">
        <v>698.5</v>
      </c>
    </row>
    <row r="360" spans="1:5" ht="28.5" customHeight="1" x14ac:dyDescent="0.25">
      <c r="A360" s="17" t="s">
        <v>189</v>
      </c>
      <c r="B360" s="85">
        <v>51142106</v>
      </c>
      <c r="C360" s="104" t="s">
        <v>393</v>
      </c>
      <c r="D360" s="85" t="s">
        <v>61</v>
      </c>
      <c r="E360" s="89">
        <v>4169.4179999999997</v>
      </c>
    </row>
    <row r="361" spans="1:5" ht="28.5" customHeight="1" x14ac:dyDescent="0.25">
      <c r="A361" s="84" t="s">
        <v>341</v>
      </c>
      <c r="B361" s="157">
        <v>86101705</v>
      </c>
      <c r="C361" s="11" t="s">
        <v>422</v>
      </c>
      <c r="D361" s="125" t="s">
        <v>60</v>
      </c>
      <c r="E361" s="97">
        <v>9845</v>
      </c>
    </row>
    <row r="362" spans="1:5" ht="28.5" customHeight="1" x14ac:dyDescent="0.25">
      <c r="A362" s="83" t="s">
        <v>125</v>
      </c>
      <c r="B362" s="157">
        <v>14111815</v>
      </c>
      <c r="C362" s="11" t="s">
        <v>397</v>
      </c>
      <c r="D362" s="11" t="s">
        <v>62</v>
      </c>
      <c r="E362" s="15">
        <v>4.4000000000000004</v>
      </c>
    </row>
    <row r="363" spans="1:5" ht="28.5" customHeight="1" x14ac:dyDescent="0.25">
      <c r="A363" s="84" t="s">
        <v>103</v>
      </c>
      <c r="B363" s="159">
        <v>43202005</v>
      </c>
      <c r="C363" s="11" t="s">
        <v>396</v>
      </c>
      <c r="D363" s="11" t="s">
        <v>60</v>
      </c>
      <c r="E363" s="27">
        <v>4400</v>
      </c>
    </row>
    <row r="364" spans="1:5" ht="28.5" customHeight="1" x14ac:dyDescent="0.25">
      <c r="A364" s="99" t="s">
        <v>157</v>
      </c>
      <c r="B364" s="165">
        <v>14111611</v>
      </c>
      <c r="C364" s="96" t="s">
        <v>397</v>
      </c>
      <c r="D364" s="85" t="s">
        <v>60</v>
      </c>
      <c r="E364" s="33">
        <v>742.5</v>
      </c>
    </row>
    <row r="365" spans="1:5" ht="28.5" customHeight="1" x14ac:dyDescent="0.25">
      <c r="A365" s="17" t="s">
        <v>274</v>
      </c>
      <c r="B365" s="8">
        <v>14111611</v>
      </c>
      <c r="C365" s="8" t="s">
        <v>397</v>
      </c>
      <c r="D365" s="85" t="s">
        <v>60</v>
      </c>
      <c r="E365" s="26">
        <v>742.5</v>
      </c>
    </row>
    <row r="366" spans="1:5" ht="28.5" customHeight="1" x14ac:dyDescent="0.25">
      <c r="A366" s="17" t="s">
        <v>274</v>
      </c>
      <c r="B366" s="8">
        <v>14111611</v>
      </c>
      <c r="C366" s="8" t="s">
        <v>397</v>
      </c>
      <c r="D366" s="85" t="s">
        <v>62</v>
      </c>
      <c r="E366" s="26">
        <v>742.5</v>
      </c>
    </row>
    <row r="367" spans="1:5" ht="28.5" customHeight="1" x14ac:dyDescent="0.25">
      <c r="A367" s="83" t="s">
        <v>95</v>
      </c>
      <c r="B367" s="11">
        <v>14111815</v>
      </c>
      <c r="C367" s="11" t="s">
        <v>398</v>
      </c>
      <c r="D367" s="11" t="s">
        <v>60</v>
      </c>
      <c r="E367" s="23">
        <v>60.5</v>
      </c>
    </row>
    <row r="368" spans="1:5" ht="28.5" customHeight="1" x14ac:dyDescent="0.25">
      <c r="A368" s="83" t="s">
        <v>96</v>
      </c>
      <c r="B368" s="11">
        <v>14111815</v>
      </c>
      <c r="C368" s="11" t="s">
        <v>398</v>
      </c>
      <c r="D368" s="11" t="s">
        <v>60</v>
      </c>
      <c r="E368" s="23">
        <v>82.5</v>
      </c>
    </row>
    <row r="369" spans="1:5" ht="28.5" customHeight="1" x14ac:dyDescent="0.25">
      <c r="A369" s="83" t="s">
        <v>131</v>
      </c>
      <c r="B369" s="11">
        <v>82121505</v>
      </c>
      <c r="C369" s="11" t="s">
        <v>78</v>
      </c>
      <c r="D369" s="11" t="s">
        <v>60</v>
      </c>
      <c r="E369" s="23">
        <v>280.5</v>
      </c>
    </row>
    <row r="370" spans="1:5" ht="28.5" customHeight="1" x14ac:dyDescent="0.25">
      <c r="A370" s="113" t="s">
        <v>267</v>
      </c>
      <c r="B370" s="8">
        <v>82121505</v>
      </c>
      <c r="C370" s="85" t="s">
        <v>78</v>
      </c>
      <c r="D370" s="11" t="s">
        <v>60</v>
      </c>
      <c r="E370" s="89">
        <v>280.5</v>
      </c>
    </row>
    <row r="371" spans="1:5" ht="28.5" customHeight="1" x14ac:dyDescent="0.25">
      <c r="A371" s="99" t="s">
        <v>86</v>
      </c>
      <c r="B371" s="11">
        <v>50201711</v>
      </c>
      <c r="C371" s="11" t="s">
        <v>395</v>
      </c>
      <c r="D371" s="85" t="s">
        <v>60</v>
      </c>
      <c r="E371" s="33">
        <v>330</v>
      </c>
    </row>
    <row r="372" spans="1:5" ht="28.5" customHeight="1" x14ac:dyDescent="0.25">
      <c r="A372" s="18" t="s">
        <v>391</v>
      </c>
      <c r="B372" s="8">
        <v>43211706</v>
      </c>
      <c r="C372" s="8" t="s">
        <v>433</v>
      </c>
      <c r="D372" s="96" t="s">
        <v>60</v>
      </c>
      <c r="E372" s="151">
        <v>5500</v>
      </c>
    </row>
    <row r="373" spans="1:5" ht="28.5" customHeight="1" x14ac:dyDescent="0.25">
      <c r="A373" s="84" t="s">
        <v>282</v>
      </c>
      <c r="B373" s="117">
        <v>43191504</v>
      </c>
      <c r="C373" s="11" t="s">
        <v>425</v>
      </c>
      <c r="D373" s="11" t="s">
        <v>60</v>
      </c>
      <c r="E373" s="35">
        <v>15730.000000000002</v>
      </c>
    </row>
    <row r="374" spans="1:5" ht="28.5" customHeight="1" x14ac:dyDescent="0.25">
      <c r="A374" s="131" t="s">
        <v>284</v>
      </c>
      <c r="B374" s="11">
        <v>52161505</v>
      </c>
      <c r="C374" s="130" t="s">
        <v>427</v>
      </c>
      <c r="D374" s="130" t="s">
        <v>60</v>
      </c>
      <c r="E374" s="122">
        <v>60500</v>
      </c>
    </row>
    <row r="375" spans="1:5" ht="28.5" customHeight="1" x14ac:dyDescent="0.25">
      <c r="A375" s="99" t="s">
        <v>169</v>
      </c>
      <c r="B375" s="85">
        <v>52161505</v>
      </c>
      <c r="C375" s="85" t="s">
        <v>427</v>
      </c>
      <c r="D375" s="85" t="s">
        <v>60</v>
      </c>
      <c r="E375" s="34">
        <v>49500</v>
      </c>
    </row>
    <row r="376" spans="1:5" ht="28.5" customHeight="1" x14ac:dyDescent="0.25">
      <c r="A376" s="84" t="s">
        <v>169</v>
      </c>
      <c r="B376" s="46">
        <v>52161505</v>
      </c>
      <c r="C376" s="11" t="s">
        <v>427</v>
      </c>
      <c r="D376" s="11" t="s">
        <v>60</v>
      </c>
      <c r="E376" s="26">
        <v>55000</v>
      </c>
    </row>
    <row r="377" spans="1:5" ht="28.5" customHeight="1" x14ac:dyDescent="0.25">
      <c r="A377" s="84" t="s">
        <v>146</v>
      </c>
      <c r="B377" s="8">
        <v>82121505</v>
      </c>
      <c r="C377" s="85" t="s">
        <v>78</v>
      </c>
      <c r="D377" s="96" t="s">
        <v>60</v>
      </c>
      <c r="E377" s="97">
        <v>330</v>
      </c>
    </row>
    <row r="378" spans="1:5" ht="28.5" customHeight="1" x14ac:dyDescent="0.25">
      <c r="A378" s="84" t="s">
        <v>146</v>
      </c>
      <c r="B378" s="8">
        <v>82121505</v>
      </c>
      <c r="C378" s="85" t="s">
        <v>78</v>
      </c>
      <c r="D378" s="96" t="s">
        <v>60</v>
      </c>
      <c r="E378" s="97">
        <v>330</v>
      </c>
    </row>
    <row r="379" spans="1:5" ht="28.5" customHeight="1" x14ac:dyDescent="0.25">
      <c r="A379" s="84" t="s">
        <v>146</v>
      </c>
      <c r="B379" s="8">
        <v>82121505</v>
      </c>
      <c r="C379" s="85" t="s">
        <v>78</v>
      </c>
      <c r="D379" s="96" t="s">
        <v>60</v>
      </c>
      <c r="E379" s="97">
        <v>440</v>
      </c>
    </row>
    <row r="380" spans="1:5" ht="28.5" customHeight="1" x14ac:dyDescent="0.25">
      <c r="A380" s="83" t="s">
        <v>94</v>
      </c>
      <c r="B380" s="46">
        <v>44103105</v>
      </c>
      <c r="C380" s="11" t="s">
        <v>396</v>
      </c>
      <c r="D380" s="11" t="s">
        <v>60</v>
      </c>
      <c r="E380" s="23">
        <v>2750</v>
      </c>
    </row>
    <row r="381" spans="1:5" ht="28.5" customHeight="1" x14ac:dyDescent="0.25">
      <c r="A381" s="17" t="s">
        <v>108</v>
      </c>
      <c r="B381" s="85">
        <v>45121602</v>
      </c>
      <c r="C381" s="85" t="s">
        <v>433</v>
      </c>
      <c r="D381" s="85" t="s">
        <v>60</v>
      </c>
      <c r="E381" s="86">
        <v>13200</v>
      </c>
    </row>
    <row r="382" spans="1:5" ht="28.5" customHeight="1" x14ac:dyDescent="0.25">
      <c r="A382" s="84" t="s">
        <v>89</v>
      </c>
      <c r="B382" s="11">
        <v>44101603</v>
      </c>
      <c r="C382" s="11" t="s">
        <v>410</v>
      </c>
      <c r="D382" s="11" t="s">
        <v>60</v>
      </c>
      <c r="E382" s="27">
        <v>60500</v>
      </c>
    </row>
    <row r="383" spans="1:5" ht="28.5" customHeight="1" x14ac:dyDescent="0.25">
      <c r="A383" s="140" t="s">
        <v>344</v>
      </c>
      <c r="B383" s="11">
        <v>86101705</v>
      </c>
      <c r="C383" s="11" t="s">
        <v>422</v>
      </c>
      <c r="D383" s="125" t="s">
        <v>60</v>
      </c>
      <c r="E383" s="97">
        <v>10450</v>
      </c>
    </row>
    <row r="384" spans="1:5" ht="28.5" customHeight="1" x14ac:dyDescent="0.25">
      <c r="A384" s="17" t="s">
        <v>207</v>
      </c>
      <c r="B384" s="85">
        <v>53102704</v>
      </c>
      <c r="C384" s="104" t="s">
        <v>82</v>
      </c>
      <c r="D384" s="85" t="s">
        <v>60</v>
      </c>
      <c r="E384" s="89">
        <v>19800</v>
      </c>
    </row>
    <row r="385" spans="1:5" ht="28.5" customHeight="1" x14ac:dyDescent="0.25">
      <c r="A385" s="17" t="s">
        <v>206</v>
      </c>
      <c r="B385" s="85">
        <v>53102704</v>
      </c>
      <c r="C385" s="104" t="s">
        <v>82</v>
      </c>
      <c r="D385" s="85" t="s">
        <v>60</v>
      </c>
      <c r="E385" s="89">
        <v>19800</v>
      </c>
    </row>
    <row r="386" spans="1:5" ht="28.5" customHeight="1" x14ac:dyDescent="0.25">
      <c r="A386" s="17" t="s">
        <v>240</v>
      </c>
      <c r="B386" s="11">
        <v>82121505</v>
      </c>
      <c r="C386" s="11" t="s">
        <v>78</v>
      </c>
      <c r="D386" s="11" t="s">
        <v>60</v>
      </c>
      <c r="E386" s="21">
        <v>330</v>
      </c>
    </row>
    <row r="387" spans="1:5" ht="28.5" customHeight="1" x14ac:dyDescent="0.25">
      <c r="A387" s="146" t="s">
        <v>240</v>
      </c>
      <c r="B387" s="11">
        <v>82121505</v>
      </c>
      <c r="C387" s="11" t="s">
        <v>78</v>
      </c>
      <c r="D387" s="147" t="s">
        <v>60</v>
      </c>
      <c r="E387" s="149">
        <v>330</v>
      </c>
    </row>
    <row r="388" spans="1:5" ht="28.5" customHeight="1" x14ac:dyDescent="0.25">
      <c r="A388" s="90" t="s">
        <v>136</v>
      </c>
      <c r="B388" s="8">
        <v>43232101</v>
      </c>
      <c r="C388" s="8" t="s">
        <v>417</v>
      </c>
      <c r="D388" s="11" t="s">
        <v>60</v>
      </c>
      <c r="E388" s="89">
        <v>36630</v>
      </c>
    </row>
    <row r="389" spans="1:5" ht="28.5" customHeight="1" x14ac:dyDescent="0.25">
      <c r="A389" s="17" t="s">
        <v>196</v>
      </c>
      <c r="B389" s="85">
        <v>51171504</v>
      </c>
      <c r="C389" s="104" t="s">
        <v>393</v>
      </c>
      <c r="D389" s="85" t="s">
        <v>61</v>
      </c>
      <c r="E389" s="89">
        <v>649</v>
      </c>
    </row>
  </sheetData>
  <dataValidations disablePrompts="1" count="1">
    <dataValidation allowBlank="1" showInputMessage="1" showErrorMessage="1" promptTitle="PACC" prompt="Digite la descripción de la compra o contratación." sqref="A364:A371 D364:E371"/>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11"/>
  <sheetViews>
    <sheetView workbookViewId="0">
      <selection activeCell="G15" sqref="G15"/>
    </sheetView>
  </sheetViews>
  <sheetFormatPr baseColWidth="10" defaultRowHeight="15" x14ac:dyDescent="0.25"/>
  <sheetData>
    <row r="6" spans="3:4" x14ac:dyDescent="0.25">
      <c r="C6" t="s">
        <v>60</v>
      </c>
      <c r="D6" t="s">
        <v>84</v>
      </c>
    </row>
    <row r="7" spans="3:4" x14ac:dyDescent="0.25">
      <c r="C7" t="s">
        <v>61</v>
      </c>
      <c r="D7" t="s">
        <v>85</v>
      </c>
    </row>
    <row r="8" spans="3:4" x14ac:dyDescent="0.25">
      <c r="C8" t="s">
        <v>62</v>
      </c>
    </row>
    <row r="9" spans="3:4" x14ac:dyDescent="0.25">
      <c r="C9" t="s">
        <v>63</v>
      </c>
    </row>
    <row r="10" spans="3:4" x14ac:dyDescent="0.25">
      <c r="C10" t="s">
        <v>65</v>
      </c>
    </row>
    <row r="11" spans="3:4" x14ac:dyDescent="0.25">
      <c r="C1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Portada</vt:lpstr>
      <vt:lpstr>POA DIGECOG Consolidado</vt:lpstr>
      <vt:lpstr>PACC DIGECOG 2024</vt:lpstr>
      <vt:lpstr>Catalogo de insumos</vt:lpstr>
      <vt:lpstr>Hoja1</vt:lpstr>
      <vt:lpstr>'PACC DIGECOG 2024'!Área_de_impresión</vt:lpstr>
      <vt:lpstr>'POA DIGECOG Consolidado'!Área_de_impresión</vt:lpstr>
      <vt:lpstr>'POA DIGECOG Consolidado'!Títulos_a_imprimir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Meran Santana</dc:creator>
  <cp:lastModifiedBy>Miguel Carvajal Crisostomo</cp:lastModifiedBy>
  <cp:lastPrinted>2024-01-18T18:35:12Z</cp:lastPrinted>
  <dcterms:created xsi:type="dcterms:W3CDTF">2021-01-13T20:04:40Z</dcterms:created>
  <dcterms:modified xsi:type="dcterms:W3CDTF">2024-02-08T14:02:40Z</dcterms:modified>
</cp:coreProperties>
</file>