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Movimientos 2020\NOMINA OAI OCTUBRE 2020\Nomina contratados\"/>
    </mc:Choice>
  </mc:AlternateContent>
  <bookViews>
    <workbookView xWindow="6000" yWindow="1020" windowWidth="12000" windowHeight="8100" tabRatio="601"/>
  </bookViews>
  <sheets>
    <sheet name="Personal contratado" sheetId="5" r:id="rId1"/>
    <sheet name="Hoja1" sheetId="6" r:id="rId2"/>
  </sheets>
  <definedNames>
    <definedName name="_xlnm.Print_Area" localSheetId="0">'Personal contratado'!$B$2:$S$51</definedName>
    <definedName name="_xlnm.Print_Titles" localSheetId="0">'Personal contratado'!$2:$13</definedName>
  </definedNames>
  <calcPr calcId="162913"/>
</workbook>
</file>

<file path=xl/calcChain.xml><?xml version="1.0" encoding="utf-8"?>
<calcChain xmlns="http://schemas.openxmlformats.org/spreadsheetml/2006/main">
  <c r="O34" i="5" l="1"/>
  <c r="I34" i="5"/>
  <c r="J34" i="5"/>
  <c r="K34" i="5"/>
  <c r="L34" i="5"/>
  <c r="M34" i="5"/>
  <c r="N34" i="5"/>
  <c r="H34" i="5"/>
  <c r="P24" i="5"/>
  <c r="Q24" i="5"/>
  <c r="S24" i="5" s="1"/>
  <c r="R24" i="5"/>
  <c r="R32" i="5"/>
  <c r="Q32" i="5"/>
  <c r="S32" i="5" s="1"/>
  <c r="P32" i="5"/>
  <c r="P18" i="5"/>
  <c r="Q18" i="5"/>
  <c r="S18" i="5" s="1"/>
  <c r="R18" i="5"/>
  <c r="P20" i="5"/>
  <c r="Q20" i="5"/>
  <c r="S20" i="5" s="1"/>
  <c r="R20" i="5"/>
  <c r="P21" i="5"/>
  <c r="Q21" i="5"/>
  <c r="S21" i="5" s="1"/>
  <c r="R21" i="5"/>
  <c r="P22" i="5"/>
  <c r="Q22" i="5"/>
  <c r="S22" i="5" s="1"/>
  <c r="R22" i="5"/>
  <c r="P23" i="5"/>
  <c r="Q23" i="5"/>
  <c r="S23" i="5" s="1"/>
  <c r="R23" i="5"/>
  <c r="P25" i="5"/>
  <c r="Q25" i="5"/>
  <c r="S25" i="5" s="1"/>
  <c r="R25" i="5"/>
  <c r="P26" i="5"/>
  <c r="Q26" i="5"/>
  <c r="S26" i="5" s="1"/>
  <c r="R26" i="5"/>
  <c r="P27" i="5"/>
  <c r="Q27" i="5"/>
  <c r="S27" i="5" s="1"/>
  <c r="R27" i="5"/>
  <c r="P19" i="5"/>
  <c r="Q19" i="5"/>
  <c r="R19" i="5"/>
  <c r="S19" i="5"/>
  <c r="P28" i="5"/>
  <c r="Q28" i="5"/>
  <c r="S28" i="5" s="1"/>
  <c r="R28" i="5"/>
  <c r="P29" i="5"/>
  <c r="Q29" i="5"/>
  <c r="S29" i="5" s="1"/>
  <c r="R29" i="5"/>
  <c r="P30" i="5"/>
  <c r="Q30" i="5"/>
  <c r="S30" i="5" s="1"/>
  <c r="R30" i="5"/>
  <c r="P31" i="5"/>
  <c r="Q31" i="5"/>
  <c r="S31" i="5" s="1"/>
  <c r="R31" i="5"/>
  <c r="P33" i="5"/>
  <c r="Q33" i="5"/>
  <c r="S33" i="5" s="1"/>
  <c r="R33" i="5"/>
  <c r="P15" i="5" l="1"/>
  <c r="Q15" i="5"/>
  <c r="R15" i="5"/>
  <c r="S15" i="5"/>
  <c r="P16" i="5"/>
  <c r="Q16" i="5"/>
  <c r="S16" i="5" s="1"/>
  <c r="R16" i="5"/>
  <c r="P17" i="5"/>
  <c r="Q17" i="5"/>
  <c r="S17" i="5" s="1"/>
  <c r="R17" i="5"/>
  <c r="Q14" i="5" l="1"/>
  <c r="Q34" i="5" s="1"/>
  <c r="S14" i="5" l="1"/>
  <c r="S34" i="5" s="1"/>
  <c r="R14" i="5"/>
  <c r="R34" i="5" s="1"/>
  <c r="P14" i="5"/>
  <c r="P34" i="5" s="1"/>
</calcChain>
</file>

<file path=xl/sharedStrings.xml><?xml version="1.0" encoding="utf-8"?>
<sst xmlns="http://schemas.openxmlformats.org/spreadsheetml/2006/main" count="95" uniqueCount="83">
  <si>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</si>
  <si>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</si>
  <si>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</si>
  <si>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</si>
  <si>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</si>
  <si>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</si>
  <si>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</si>
  <si>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</si>
  <si>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</si>
  <si>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</si>
  <si>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</si>
  <si>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</si>
  <si>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</si>
  <si>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</si>
  <si>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</si>
  <si>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</si>
  <si>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Nómina de Sueldos: Empleados Contratados</t>
  </si>
  <si>
    <t>Desde</t>
  </si>
  <si>
    <t>Hasta</t>
  </si>
  <si>
    <t>Departamento</t>
  </si>
  <si>
    <t>Riesgos Laborales (1.10%) (2*)</t>
  </si>
  <si>
    <t>DIRECCION GENERAL DE CONTABILIDAD GUBERNAMENTAL</t>
  </si>
  <si>
    <t>Tarj.</t>
  </si>
  <si>
    <t>Fecha del contrato</t>
  </si>
  <si>
    <t>IS/R              (Ley 11-92)     (1*)</t>
  </si>
  <si>
    <t>Director General</t>
  </si>
  <si>
    <t>Encargado Administrativo y Financiero</t>
  </si>
  <si>
    <t>“Año de la Consolidación de la Seguridad Alimentaria”</t>
  </si>
  <si>
    <t>TOTALES</t>
  </si>
  <si>
    <t xml:space="preserve">Lic. Luis Ramón Valverde Rivas </t>
  </si>
  <si>
    <t>Encargado Recursos Humanos</t>
  </si>
  <si>
    <t>Lic. Luis Darío Terrero Méndez</t>
  </si>
  <si>
    <t>Lic. Félix Antonio Santana García</t>
  </si>
  <si>
    <t>YONEVELY ANDREINA GUERRERO DIAZ</t>
  </si>
  <si>
    <t>SECRETARIA EJECUTIVA</t>
  </si>
  <si>
    <t>DEPARTAMENTO ADMINISTRATIVO Y FINANCIERO</t>
  </si>
  <si>
    <t>LUIS DARIO TERRERO MENDEZ</t>
  </si>
  <si>
    <t>ROSELIS ALBERTINA GOMEZ DE LA CRUZ</t>
  </si>
  <si>
    <t>COORDINADOR ADMINISTRATIVO</t>
  </si>
  <si>
    <t>ENC. DPTO. ADMINISTRATIVO Y FINANCIERO</t>
  </si>
  <si>
    <t>LUIS RAMON DE JESUS LAHIRI VALVERDE</t>
  </si>
  <si>
    <t>GIANCARLO ESPINAL GARCIA</t>
  </si>
  <si>
    <t>CARMIN RAFAELA PEREZ SOTO</t>
  </si>
  <si>
    <t>GENARO DOMINGO JIMENEZ NASSAR</t>
  </si>
  <si>
    <t>JOSE OSVALDO PIMENTEL ACOSTA</t>
  </si>
  <si>
    <t>LEONARDO ARTURO MARTINEZ BONILLA</t>
  </si>
  <si>
    <t>SABRINA ANGLON ROJAS</t>
  </si>
  <si>
    <t>JANNY EFRAIN CORONA NINA</t>
  </si>
  <si>
    <t>DIVISION SERVICIOS GENERALES</t>
  </si>
  <si>
    <t>DIVISION ARCHIVO Y CORRESPONDENCIA</t>
  </si>
  <si>
    <t>DEPARTAMENTO RECURSOS HUMANOS</t>
  </si>
  <si>
    <t>DEPARTAMENTO PLANIFICACION Y DESARROLLO</t>
  </si>
  <si>
    <t>DEPARTAMENTO JURIDICO</t>
  </si>
  <si>
    <t>DIRECCION ANALISIS DE INFORMACION FINANCIERA</t>
  </si>
  <si>
    <t>DIVISION DE CONSOLIDACION SECTOR GOBIERNO CENTRAL</t>
  </si>
  <si>
    <t>CHOFER</t>
  </si>
  <si>
    <t>ENC. DPTO. RECURSOS HUMANOS</t>
  </si>
  <si>
    <t>DIRECTOR  ANAL. DE INF. FINAN</t>
  </si>
  <si>
    <t>ANALISTA ECONOMICO FINANCIERO</t>
  </si>
  <si>
    <t>PARALEGAL</t>
  </si>
  <si>
    <t>ENC. DEPTO. JURIDICO</t>
  </si>
  <si>
    <t>AUXILIAR DE DOCUMENTACION</t>
  </si>
  <si>
    <t>Registro Dep. Adic. (4*)</t>
  </si>
  <si>
    <t>ENCARGADO (A) FORMULACION, MONITOREO DE PLANES Y P</t>
  </si>
  <si>
    <t xml:space="preserve">  Correspondiente al mes de octubre año 2020</t>
  </si>
  <si>
    <t>YSIDRO SURIEL AMPARO</t>
  </si>
  <si>
    <t>JONKIEL ANTONIO DIAZ MATOS</t>
  </si>
  <si>
    <t>ANALISTA DE NOMINA</t>
  </si>
  <si>
    <t>RAFAEL EMILIO NERIS GUERRERO</t>
  </si>
  <si>
    <t>DEPARTAMENTO TECNOLOGIA DE LA INFORMACION Y COMUNICACION</t>
  </si>
  <si>
    <t>ENCARGADO DPTO. DE TECNOLOGIA DE LA INFORMACION</t>
  </si>
  <si>
    <t>DEPARTAMENTO COMUNICACIONES</t>
  </si>
  <si>
    <t>VICTOR JOSE MENDEZ CORTORREAL</t>
  </si>
  <si>
    <t>RAMON EDUARDO FELIZ CERDA</t>
  </si>
  <si>
    <t>MENSAJERO EXTERNO</t>
  </si>
  <si>
    <t>ASESOR (A)</t>
  </si>
  <si>
    <t>DIVISION CONTABILIDAD FINANCIERA INTITUCIONES DESCENTRALIZADAS, EMPRESAS PUBLICAS Y DE LA SEGURIDAD SOCIAL Y LAS MUNICIPALIDADES</t>
  </si>
  <si>
    <t>JOSEFINA GUILLEN ESPINAL</t>
  </si>
  <si>
    <t>ANYER PERDOMO CAMPUSANO</t>
  </si>
  <si>
    <t>ANALISTA CONTAB. FIN. INS. DES</t>
  </si>
  <si>
    <t>JOSE LUIS ROSARIO MARTINEZ</t>
  </si>
  <si>
    <t>MANUEL ENRIQUE PIÑEYRO PELLERANO</t>
  </si>
  <si>
    <t>ANALISTA DE CONSOLIDACION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</si>
</sst>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4" applyNumberFormat="0" applyFill="0" applyAlignment="0" applyProtection="0"/>
    <xf numFmtId="0" fontId="10" fillId="0" borderId="35" applyNumberFormat="0" applyFill="0" applyAlignment="0" applyProtection="0"/>
    <xf numFmtId="0" fontId="11" fillId="0" borderId="36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37" applyNumberFormat="0" applyAlignment="0" applyProtection="0"/>
    <xf numFmtId="0" fontId="16" fillId="7" borderId="38" applyNumberFormat="0" applyAlignment="0" applyProtection="0"/>
    <xf numFmtId="0" fontId="17" fillId="7" borderId="37" applyNumberFormat="0" applyAlignment="0" applyProtection="0"/>
    <xf numFmtId="0" fontId="18" fillId="0" borderId="39" applyNumberFormat="0" applyFill="0" applyAlignment="0" applyProtection="0"/>
    <xf numFmtId="0" fontId="19" fillId="8" borderId="40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42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0" borderId="0"/>
    <xf numFmtId="0" fontId="1" fillId="9" borderId="41" applyNumberFormat="0" applyFont="0" applyAlignment="0" applyProtection="0"/>
  </cellStyleXfs>
  <cellXfs count="7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39" fontId="3" fillId="2" borderId="6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14" fontId="5" fillId="0" borderId="9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43" fontId="5" fillId="2" borderId="2" xfId="1" applyFont="1" applyFill="1" applyBorder="1" applyAlignment="1">
      <alignment horizontal="right" vertical="center"/>
    </xf>
    <xf numFmtId="43" fontId="5" fillId="2" borderId="8" xfId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" fontId="5" fillId="2" borderId="8" xfId="1" applyNumberFormat="1" applyFont="1" applyFill="1" applyBorder="1" applyAlignment="1">
      <alignment horizontal="right" vertical="center"/>
    </xf>
    <xf numFmtId="4" fontId="5" fillId="0" borderId="2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/>
    <cellStyle name="Neutral" xfId="12" builtinId="28" customBuiltin="1"/>
    <cellStyle name="Normal" xfId="0" builtinId="0"/>
    <cellStyle name="Normal 2" xfId="3"/>
    <cellStyle name="Normal 3" xfId="45"/>
    <cellStyle name="Notas 2" xfId="46"/>
    <cellStyle name="Porcentual 2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1</xdr:row>
      <xdr:rowOff>57150</xdr:rowOff>
    </xdr:from>
    <xdr:to>
      <xdr:col>9</xdr:col>
      <xdr:colOff>685800</xdr:colOff>
      <xdr:row>5</xdr:row>
      <xdr:rowOff>125730</xdr:rowOff>
    </xdr:to>
    <xdr:pic>
      <xdr:nvPicPr>
        <xdr:cNvPr id="1516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75" y="222250"/>
          <a:ext cx="1978025" cy="995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19"/>
  <sheetViews>
    <sheetView tabSelected="1" topLeftCell="B7" zoomScale="75" zoomScaleNormal="75" workbookViewId="0">
      <selection activeCell="B34" sqref="B34:G34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8.42578125" customWidth="1"/>
    <col min="4" max="5" width="33.28515625" customWidth="1"/>
    <col min="6" max="6" width="10.42578125" bestFit="1" customWidth="1"/>
    <col min="7" max="7" width="10" bestFit="1" customWidth="1"/>
    <col min="8" max="8" width="16.28515625" customWidth="1"/>
    <col min="9" max="9" width="13.7109375" customWidth="1"/>
    <col min="10" max="10" width="13" style="2" customWidth="1"/>
    <col min="11" max="11" width="14.28515625" style="2" bestFit="1" customWidth="1"/>
    <col min="12" max="12" width="12.28515625" style="2" customWidth="1"/>
    <col min="13" max="13" width="13.28515625" style="2" customWidth="1"/>
    <col min="14" max="14" width="12.85546875" style="2" customWidth="1"/>
    <col min="15" max="15" width="12.140625" style="2" customWidth="1"/>
    <col min="16" max="16" width="13.85546875" style="2" customWidth="1"/>
    <col min="17" max="17" width="14.42578125" style="2" customWidth="1"/>
    <col min="18" max="18" width="15.42578125" style="2" customWidth="1"/>
    <col min="19" max="19" width="16" style="2" bestFit="1" customWidth="1"/>
    <col min="20" max="20" width="9.140625" style="2"/>
    <col min="21" max="21" width="11.85546875" style="2" customWidth="1"/>
    <col min="22" max="16384" width="9.140625" style="2"/>
  </cols>
  <sheetData>
    <row r="1" spans="1:19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0.25" customHeight="1" x14ac:dyDescent="0.2">
      <c r="A4" s="2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19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customHeight="1" x14ac:dyDescent="0.2">
      <c r="A7" s="2"/>
      <c r="B7" s="50" t="s">
        <v>21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1:19" ht="18" customHeight="1" x14ac:dyDescent="0.2">
      <c r="A8" s="2"/>
      <c r="B8" s="60" t="s">
        <v>27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</row>
    <row r="9" spans="1:19" ht="27" customHeight="1" x14ac:dyDescent="0.2">
      <c r="A9" s="2"/>
      <c r="B9" s="40" t="s">
        <v>16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ht="23.25" customHeight="1" thickBot="1" x14ac:dyDescent="0.25">
      <c r="A10" s="2"/>
      <c r="B10" s="40" t="s">
        <v>64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</row>
    <row r="11" spans="1:19" ht="37.5" customHeight="1" x14ac:dyDescent="0.2">
      <c r="B11" s="44" t="s">
        <v>15</v>
      </c>
      <c r="C11" s="47" t="s">
        <v>11</v>
      </c>
      <c r="D11" s="5"/>
      <c r="E11" s="5"/>
      <c r="F11" s="5"/>
      <c r="G11" s="18"/>
      <c r="H11" s="41" t="s">
        <v>13</v>
      </c>
      <c r="I11" s="41" t="s">
        <v>24</v>
      </c>
      <c r="J11" s="53" t="s">
        <v>8</v>
      </c>
      <c r="K11" s="53"/>
      <c r="L11" s="53"/>
      <c r="M11" s="53"/>
      <c r="N11" s="53"/>
      <c r="O11" s="53"/>
      <c r="P11" s="54"/>
      <c r="Q11" s="58" t="s">
        <v>2</v>
      </c>
      <c r="R11" s="59"/>
      <c r="S11" s="44" t="s">
        <v>14</v>
      </c>
    </row>
    <row r="12" spans="1:19" ht="36.75" customHeight="1" thickBot="1" x14ac:dyDescent="0.25">
      <c r="B12" s="45"/>
      <c r="C12" s="48"/>
      <c r="D12" s="6" t="s">
        <v>19</v>
      </c>
      <c r="E12" s="6" t="s">
        <v>12</v>
      </c>
      <c r="F12" s="68" t="s">
        <v>23</v>
      </c>
      <c r="G12" s="49"/>
      <c r="H12" s="42"/>
      <c r="I12" s="42"/>
      <c r="J12" s="63" t="s">
        <v>9</v>
      </c>
      <c r="K12" s="64"/>
      <c r="L12" s="65" t="s">
        <v>20</v>
      </c>
      <c r="M12" s="66" t="s">
        <v>10</v>
      </c>
      <c r="N12" s="67"/>
      <c r="O12" s="55" t="s">
        <v>62</v>
      </c>
      <c r="P12" s="51" t="s">
        <v>0</v>
      </c>
      <c r="Q12" s="61" t="s">
        <v>3</v>
      </c>
      <c r="R12" s="69" t="s">
        <v>1</v>
      </c>
      <c r="S12" s="45"/>
    </row>
    <row r="13" spans="1:19" ht="39" customHeight="1" thickBot="1" x14ac:dyDescent="0.25">
      <c r="A13" t="s">
        <v>22</v>
      </c>
      <c r="B13" s="46"/>
      <c r="C13" s="49"/>
      <c r="D13" s="17"/>
      <c r="E13" s="17"/>
      <c r="F13" s="17" t="s">
        <v>17</v>
      </c>
      <c r="G13" s="7" t="s">
        <v>18</v>
      </c>
      <c r="H13" s="43"/>
      <c r="I13" s="43"/>
      <c r="J13" s="8" t="s">
        <v>4</v>
      </c>
      <c r="K13" s="19" t="s">
        <v>5</v>
      </c>
      <c r="L13" s="56"/>
      <c r="M13" s="8" t="s">
        <v>6</v>
      </c>
      <c r="N13" s="19" t="s">
        <v>7</v>
      </c>
      <c r="O13" s="56"/>
      <c r="P13" s="52"/>
      <c r="Q13" s="62"/>
      <c r="R13" s="70"/>
      <c r="S13" s="46"/>
    </row>
    <row r="14" spans="1:19" ht="55.5" customHeight="1" x14ac:dyDescent="0.2">
      <c r="B14" s="9">
        <v>1</v>
      </c>
      <c r="C14" s="21" t="s">
        <v>33</v>
      </c>
      <c r="D14" s="21" t="s">
        <v>21</v>
      </c>
      <c r="E14" s="22" t="s">
        <v>34</v>
      </c>
      <c r="F14" s="25">
        <v>44440</v>
      </c>
      <c r="G14" s="26">
        <v>44256</v>
      </c>
      <c r="H14" s="3">
        <v>50000</v>
      </c>
      <c r="I14" s="3">
        <v>1854</v>
      </c>
      <c r="J14" s="3">
        <v>1435</v>
      </c>
      <c r="K14" s="3">
        <v>3550</v>
      </c>
      <c r="L14" s="23">
        <v>550</v>
      </c>
      <c r="M14" s="3">
        <v>1520</v>
      </c>
      <c r="N14" s="10">
        <v>3545</v>
      </c>
      <c r="O14" s="3"/>
      <c r="P14" s="3">
        <f t="shared" ref="P14" si="0">SUM(J14:O14)</f>
        <v>10600</v>
      </c>
      <c r="Q14" s="3">
        <f t="shared" ref="Q14" si="1">J14+M14+O14+I14</f>
        <v>4809</v>
      </c>
      <c r="R14" s="10">
        <f t="shared" ref="R14" si="2">K14+L14+N14</f>
        <v>7645</v>
      </c>
      <c r="S14" s="3">
        <f t="shared" ref="S14" si="3">H14-Q14</f>
        <v>45191</v>
      </c>
    </row>
    <row r="15" spans="1:19" ht="55.5" customHeight="1" x14ac:dyDescent="0.2">
      <c r="B15" s="9">
        <v>2</v>
      </c>
      <c r="C15" s="21" t="s">
        <v>36</v>
      </c>
      <c r="D15" s="21" t="s">
        <v>35</v>
      </c>
      <c r="E15" s="24" t="s">
        <v>39</v>
      </c>
      <c r="F15" s="25">
        <v>44063</v>
      </c>
      <c r="G15" s="26">
        <v>44247</v>
      </c>
      <c r="H15" s="3">
        <v>175000</v>
      </c>
      <c r="I15" s="3">
        <v>30052.61</v>
      </c>
      <c r="J15" s="3">
        <v>5022.5</v>
      </c>
      <c r="K15" s="3">
        <v>12425</v>
      </c>
      <c r="L15" s="3">
        <v>593.21</v>
      </c>
      <c r="M15" s="3">
        <v>4098.53</v>
      </c>
      <c r="N15" s="10">
        <v>9558.74</v>
      </c>
      <c r="O15" s="3"/>
      <c r="P15" s="3">
        <f t="shared" ref="P15:P17" si="4">SUM(J15:O15)</f>
        <v>31697.979999999996</v>
      </c>
      <c r="Q15" s="3">
        <f t="shared" ref="Q15:Q17" si="5">J15+M15+O15+I15</f>
        <v>39173.64</v>
      </c>
      <c r="R15" s="10">
        <f t="shared" ref="R15:R17" si="6">K15+L15+N15</f>
        <v>22576.949999999997</v>
      </c>
      <c r="S15" s="3">
        <f t="shared" ref="S15:S17" si="7">H15-Q15</f>
        <v>135826.35999999999</v>
      </c>
    </row>
    <row r="16" spans="1:19" ht="55.5" customHeight="1" x14ac:dyDescent="0.2">
      <c r="B16" s="9">
        <v>3</v>
      </c>
      <c r="C16" s="21" t="s">
        <v>37</v>
      </c>
      <c r="D16" s="21" t="s">
        <v>35</v>
      </c>
      <c r="E16" s="22" t="s">
        <v>38</v>
      </c>
      <c r="F16" s="25">
        <v>44081</v>
      </c>
      <c r="G16" s="26">
        <v>44262</v>
      </c>
      <c r="H16" s="3">
        <v>70000</v>
      </c>
      <c r="I16" s="3">
        <v>5368.48</v>
      </c>
      <c r="J16" s="3">
        <v>2009</v>
      </c>
      <c r="K16" s="3">
        <v>4970</v>
      </c>
      <c r="L16" s="3">
        <v>593.21</v>
      </c>
      <c r="M16" s="3">
        <v>2128</v>
      </c>
      <c r="N16" s="10">
        <v>4963</v>
      </c>
      <c r="O16" s="3"/>
      <c r="P16" s="3">
        <f t="shared" si="4"/>
        <v>14663.21</v>
      </c>
      <c r="Q16" s="3">
        <f t="shared" si="5"/>
        <v>9505.48</v>
      </c>
      <c r="R16" s="10">
        <f t="shared" si="6"/>
        <v>10526.21</v>
      </c>
      <c r="S16" s="3">
        <f t="shared" si="7"/>
        <v>60494.520000000004</v>
      </c>
    </row>
    <row r="17" spans="2:19" ht="55.5" customHeight="1" x14ac:dyDescent="0.2">
      <c r="B17" s="9">
        <v>4</v>
      </c>
      <c r="C17" s="21" t="s">
        <v>47</v>
      </c>
      <c r="D17" s="21" t="s">
        <v>48</v>
      </c>
      <c r="E17" s="24" t="s">
        <v>55</v>
      </c>
      <c r="F17" s="25">
        <v>44428</v>
      </c>
      <c r="G17" s="26">
        <v>44247</v>
      </c>
      <c r="H17" s="3">
        <v>26250</v>
      </c>
      <c r="I17" s="3">
        <v>0</v>
      </c>
      <c r="J17" s="3">
        <v>753.38</v>
      </c>
      <c r="K17" s="3">
        <v>1863.75</v>
      </c>
      <c r="L17" s="23">
        <v>288.75</v>
      </c>
      <c r="M17" s="3">
        <v>798</v>
      </c>
      <c r="N17" s="10">
        <v>1861.13</v>
      </c>
      <c r="O17" s="3"/>
      <c r="P17" s="3">
        <f t="shared" si="4"/>
        <v>5565.01</v>
      </c>
      <c r="Q17" s="3">
        <f t="shared" si="5"/>
        <v>1551.38</v>
      </c>
      <c r="R17" s="10">
        <f t="shared" si="6"/>
        <v>4013.63</v>
      </c>
      <c r="S17" s="3">
        <f t="shared" si="7"/>
        <v>24698.62</v>
      </c>
    </row>
    <row r="18" spans="2:19" ht="55.5" customHeight="1" x14ac:dyDescent="0.2">
      <c r="B18" s="9">
        <v>5</v>
      </c>
      <c r="C18" s="21" t="s">
        <v>65</v>
      </c>
      <c r="D18" s="21" t="s">
        <v>48</v>
      </c>
      <c r="E18" s="24" t="s">
        <v>55</v>
      </c>
      <c r="F18" s="25">
        <v>44102</v>
      </c>
      <c r="G18" s="26">
        <v>44283</v>
      </c>
      <c r="H18" s="3">
        <v>30000</v>
      </c>
      <c r="I18" s="3">
        <v>0</v>
      </c>
      <c r="J18" s="36">
        <v>861</v>
      </c>
      <c r="K18" s="36">
        <v>2130</v>
      </c>
      <c r="L18" s="38">
        <v>330</v>
      </c>
      <c r="M18" s="36">
        <v>912</v>
      </c>
      <c r="N18" s="37">
        <v>2127</v>
      </c>
      <c r="O18" s="3"/>
      <c r="P18" s="3">
        <f t="shared" ref="P18:P33" si="8">SUM(J18:O18)</f>
        <v>6360</v>
      </c>
      <c r="Q18" s="3">
        <f t="shared" ref="Q18:Q33" si="9">J18+M18+O18+I18</f>
        <v>1773</v>
      </c>
      <c r="R18" s="10">
        <f t="shared" ref="R18:R33" si="10">K18+L18+N18</f>
        <v>4587</v>
      </c>
      <c r="S18" s="3">
        <f t="shared" ref="S18:S33" si="11">H18-Q18</f>
        <v>28227</v>
      </c>
    </row>
    <row r="19" spans="2:19" ht="55.5" customHeight="1" x14ac:dyDescent="0.2">
      <c r="B19" s="9">
        <v>6</v>
      </c>
      <c r="C19" s="21" t="s">
        <v>44</v>
      </c>
      <c r="D19" s="21" t="s">
        <v>49</v>
      </c>
      <c r="E19" s="22" t="s">
        <v>61</v>
      </c>
      <c r="F19" s="25">
        <v>44075</v>
      </c>
      <c r="G19" s="26">
        <v>44256</v>
      </c>
      <c r="H19" s="3">
        <v>30000</v>
      </c>
      <c r="I19" s="3">
        <v>0</v>
      </c>
      <c r="J19" s="3">
        <v>861</v>
      </c>
      <c r="K19" s="3">
        <v>2130</v>
      </c>
      <c r="L19" s="23">
        <v>330</v>
      </c>
      <c r="M19" s="3">
        <v>912</v>
      </c>
      <c r="N19" s="10">
        <v>2127</v>
      </c>
      <c r="O19" s="3"/>
      <c r="P19" s="3">
        <f>SUM(J19:O19)</f>
        <v>6360</v>
      </c>
      <c r="Q19" s="3">
        <f>J19+M19+O19+I19</f>
        <v>1773</v>
      </c>
      <c r="R19" s="10">
        <f>K19+L19+N19</f>
        <v>4587</v>
      </c>
      <c r="S19" s="3">
        <f>H19-Q19</f>
        <v>28227</v>
      </c>
    </row>
    <row r="20" spans="2:19" ht="55.5" customHeight="1" x14ac:dyDescent="0.2">
      <c r="B20" s="9">
        <v>7</v>
      </c>
      <c r="C20" s="21" t="s">
        <v>40</v>
      </c>
      <c r="D20" s="21" t="s">
        <v>50</v>
      </c>
      <c r="E20" s="24" t="s">
        <v>56</v>
      </c>
      <c r="F20" s="25">
        <v>44064</v>
      </c>
      <c r="G20" s="26">
        <v>44248</v>
      </c>
      <c r="H20" s="3">
        <v>175000</v>
      </c>
      <c r="I20" s="3">
        <v>30052.61</v>
      </c>
      <c r="J20" s="3">
        <v>5022.5</v>
      </c>
      <c r="K20" s="3">
        <v>12425</v>
      </c>
      <c r="L20" s="3">
        <v>593.21</v>
      </c>
      <c r="M20" s="3">
        <v>4098.53</v>
      </c>
      <c r="N20" s="10">
        <v>9558.74</v>
      </c>
      <c r="O20" s="3"/>
      <c r="P20" s="3">
        <f t="shared" si="8"/>
        <v>31697.979999999996</v>
      </c>
      <c r="Q20" s="3">
        <f t="shared" si="9"/>
        <v>39173.64</v>
      </c>
      <c r="R20" s="10">
        <f t="shared" si="10"/>
        <v>22576.949999999997</v>
      </c>
      <c r="S20" s="3">
        <f t="shared" si="11"/>
        <v>135826.35999999999</v>
      </c>
    </row>
    <row r="21" spans="2:19" ht="55.5" customHeight="1" x14ac:dyDescent="0.2">
      <c r="B21" s="9">
        <v>8</v>
      </c>
      <c r="C21" s="21" t="s">
        <v>66</v>
      </c>
      <c r="D21" s="21" t="s">
        <v>50</v>
      </c>
      <c r="E21" s="24" t="s">
        <v>67</v>
      </c>
      <c r="F21" s="25">
        <v>44095</v>
      </c>
      <c r="G21" s="26">
        <v>44276</v>
      </c>
      <c r="H21" s="36">
        <v>60000</v>
      </c>
      <c r="I21" s="36">
        <v>3486.68</v>
      </c>
      <c r="J21" s="36">
        <v>1722</v>
      </c>
      <c r="K21" s="36">
        <v>4260</v>
      </c>
      <c r="L21" s="36">
        <v>593.21</v>
      </c>
      <c r="M21" s="36">
        <v>1824</v>
      </c>
      <c r="N21" s="37">
        <v>4254</v>
      </c>
      <c r="O21" s="3"/>
      <c r="P21" s="3">
        <f t="shared" si="8"/>
        <v>12653.21</v>
      </c>
      <c r="Q21" s="3">
        <f t="shared" si="9"/>
        <v>7032.68</v>
      </c>
      <c r="R21" s="10">
        <f t="shared" si="10"/>
        <v>9107.2099999999991</v>
      </c>
      <c r="S21" s="3">
        <f t="shared" si="11"/>
        <v>52967.32</v>
      </c>
    </row>
    <row r="22" spans="2:19" ht="55.5" customHeight="1" x14ac:dyDescent="0.2">
      <c r="B22" s="9">
        <v>9</v>
      </c>
      <c r="C22" s="21" t="s">
        <v>68</v>
      </c>
      <c r="D22" s="21" t="s">
        <v>69</v>
      </c>
      <c r="E22" s="24" t="s">
        <v>70</v>
      </c>
      <c r="F22" s="25">
        <v>44088</v>
      </c>
      <c r="G22" s="26">
        <v>44269</v>
      </c>
      <c r="H22" s="34">
        <v>175000</v>
      </c>
      <c r="I22" s="34">
        <v>30052.61</v>
      </c>
      <c r="J22" s="34">
        <v>5022.5</v>
      </c>
      <c r="K22" s="34">
        <v>12425</v>
      </c>
      <c r="L22" s="34">
        <v>4098.53</v>
      </c>
      <c r="M22" s="34">
        <v>9558.74</v>
      </c>
      <c r="N22" s="35">
        <v>593.21</v>
      </c>
      <c r="O22" s="3"/>
      <c r="P22" s="3">
        <f t="shared" si="8"/>
        <v>31697.979999999996</v>
      </c>
      <c r="Q22" s="3">
        <f t="shared" si="9"/>
        <v>44633.85</v>
      </c>
      <c r="R22" s="10">
        <f t="shared" si="10"/>
        <v>17116.739999999998</v>
      </c>
      <c r="S22" s="3">
        <f t="shared" si="11"/>
        <v>130366.15</v>
      </c>
    </row>
    <row r="23" spans="2:19" ht="55.5" customHeight="1" x14ac:dyDescent="0.2">
      <c r="B23" s="9">
        <v>10</v>
      </c>
      <c r="C23" s="21" t="s">
        <v>41</v>
      </c>
      <c r="D23" s="21" t="s">
        <v>51</v>
      </c>
      <c r="E23" s="24" t="s">
        <v>63</v>
      </c>
      <c r="F23" s="25">
        <v>44075</v>
      </c>
      <c r="G23" s="26">
        <v>44256</v>
      </c>
      <c r="H23" s="3">
        <v>80000</v>
      </c>
      <c r="I23" s="3">
        <v>7400.87</v>
      </c>
      <c r="J23" s="3">
        <v>2296</v>
      </c>
      <c r="K23" s="3">
        <v>5680</v>
      </c>
      <c r="L23" s="3">
        <v>593.21</v>
      </c>
      <c r="M23" s="3">
        <v>2432</v>
      </c>
      <c r="N23" s="10">
        <v>5672</v>
      </c>
      <c r="O23" s="3"/>
      <c r="P23" s="3">
        <f t="shared" si="8"/>
        <v>16673.21</v>
      </c>
      <c r="Q23" s="3">
        <f t="shared" si="9"/>
        <v>12128.869999999999</v>
      </c>
      <c r="R23" s="10">
        <f t="shared" si="10"/>
        <v>11945.21</v>
      </c>
      <c r="S23" s="3">
        <f t="shared" si="11"/>
        <v>67871.13</v>
      </c>
    </row>
    <row r="24" spans="2:19" ht="55.5" customHeight="1" x14ac:dyDescent="0.2">
      <c r="B24" s="9">
        <v>11</v>
      </c>
      <c r="C24" s="21" t="s">
        <v>72</v>
      </c>
      <c r="D24" s="21" t="s">
        <v>71</v>
      </c>
      <c r="E24" s="24" t="s">
        <v>74</v>
      </c>
      <c r="F24" s="25">
        <v>44089</v>
      </c>
      <c r="G24" s="26">
        <v>44270</v>
      </c>
      <c r="H24" s="36">
        <v>22000</v>
      </c>
      <c r="I24" s="3">
        <v>0</v>
      </c>
      <c r="J24" s="36">
        <v>631.4</v>
      </c>
      <c r="K24" s="36">
        <v>1562</v>
      </c>
      <c r="L24" s="36">
        <v>242</v>
      </c>
      <c r="M24" s="36">
        <v>668.8</v>
      </c>
      <c r="N24" s="37">
        <v>1559.8</v>
      </c>
      <c r="O24" s="3"/>
      <c r="P24" s="3">
        <f t="shared" ref="P24" si="12">SUM(J24:O24)</f>
        <v>4664</v>
      </c>
      <c r="Q24" s="3">
        <f t="shared" ref="Q24" si="13">J24+M24+O24+I24</f>
        <v>1300.1999999999998</v>
      </c>
      <c r="R24" s="10">
        <f t="shared" ref="R24" si="14">K24+L24+N24</f>
        <v>3363.8</v>
      </c>
      <c r="S24" s="3">
        <f t="shared" ref="S24" si="15">H24-Q24</f>
        <v>20699.8</v>
      </c>
    </row>
    <row r="25" spans="2:19" ht="55.5" customHeight="1" x14ac:dyDescent="0.2">
      <c r="B25" s="9">
        <v>12</v>
      </c>
      <c r="C25" s="21" t="s">
        <v>73</v>
      </c>
      <c r="D25" s="21" t="s">
        <v>71</v>
      </c>
      <c r="E25" s="24" t="s">
        <v>75</v>
      </c>
      <c r="F25" s="25">
        <v>44091</v>
      </c>
      <c r="G25" s="26">
        <v>44272</v>
      </c>
      <c r="H25" s="36">
        <v>60000</v>
      </c>
      <c r="I25" s="36">
        <v>3486.68</v>
      </c>
      <c r="J25" s="36">
        <v>1722</v>
      </c>
      <c r="K25" s="36">
        <v>4260</v>
      </c>
      <c r="L25" s="36">
        <v>593.21</v>
      </c>
      <c r="M25" s="36">
        <v>1824</v>
      </c>
      <c r="N25" s="37">
        <v>4254</v>
      </c>
      <c r="O25" s="3"/>
      <c r="P25" s="3">
        <f t="shared" si="8"/>
        <v>12653.21</v>
      </c>
      <c r="Q25" s="3">
        <f t="shared" si="9"/>
        <v>7032.68</v>
      </c>
      <c r="R25" s="10">
        <f t="shared" si="10"/>
        <v>9107.2099999999991</v>
      </c>
      <c r="S25" s="3">
        <f t="shared" si="11"/>
        <v>52967.32</v>
      </c>
    </row>
    <row r="26" spans="2:19" ht="55.5" customHeight="1" x14ac:dyDescent="0.2">
      <c r="B26" s="9">
        <v>13</v>
      </c>
      <c r="C26" s="21" t="s">
        <v>42</v>
      </c>
      <c r="D26" s="21" t="s">
        <v>52</v>
      </c>
      <c r="E26" s="24" t="s">
        <v>59</v>
      </c>
      <c r="F26" s="25">
        <v>44068</v>
      </c>
      <c r="G26" s="26">
        <v>44252</v>
      </c>
      <c r="H26" s="3">
        <v>34000</v>
      </c>
      <c r="I26" s="3">
        <v>0</v>
      </c>
      <c r="J26" s="3">
        <v>975.8</v>
      </c>
      <c r="K26" s="3">
        <v>2414</v>
      </c>
      <c r="L26" s="3">
        <v>374</v>
      </c>
      <c r="M26" s="3">
        <v>1033.5999999999999</v>
      </c>
      <c r="N26" s="10">
        <v>2410.6</v>
      </c>
      <c r="O26" s="3"/>
      <c r="P26" s="3">
        <f t="shared" si="8"/>
        <v>7208</v>
      </c>
      <c r="Q26" s="3">
        <f t="shared" si="9"/>
        <v>2009.3999999999999</v>
      </c>
      <c r="R26" s="10">
        <f t="shared" si="10"/>
        <v>5198.6000000000004</v>
      </c>
      <c r="S26" s="3">
        <f t="shared" si="11"/>
        <v>31990.6</v>
      </c>
    </row>
    <row r="27" spans="2:19" ht="55.5" customHeight="1" x14ac:dyDescent="0.2">
      <c r="B27" s="9">
        <v>14</v>
      </c>
      <c r="C27" s="21" t="s">
        <v>43</v>
      </c>
      <c r="D27" s="21" t="s">
        <v>52</v>
      </c>
      <c r="E27" s="22" t="s">
        <v>60</v>
      </c>
      <c r="F27" s="25">
        <v>44082</v>
      </c>
      <c r="G27" s="26">
        <v>44263</v>
      </c>
      <c r="H27" s="3">
        <v>175000</v>
      </c>
      <c r="I27" s="3">
        <v>30052.61</v>
      </c>
      <c r="J27" s="3">
        <v>5022.5</v>
      </c>
      <c r="K27" s="3">
        <v>12425</v>
      </c>
      <c r="L27" s="3">
        <v>593.21</v>
      </c>
      <c r="M27" s="3">
        <v>4098.53</v>
      </c>
      <c r="N27" s="10">
        <v>9558.74</v>
      </c>
      <c r="O27" s="3"/>
      <c r="P27" s="3">
        <f t="shared" si="8"/>
        <v>31697.979999999996</v>
      </c>
      <c r="Q27" s="3">
        <f t="shared" si="9"/>
        <v>39173.64</v>
      </c>
      <c r="R27" s="10">
        <f t="shared" si="10"/>
        <v>22576.949999999997</v>
      </c>
      <c r="S27" s="3">
        <f t="shared" si="11"/>
        <v>135826.35999999999</v>
      </c>
    </row>
    <row r="28" spans="2:19" ht="55.5" customHeight="1" x14ac:dyDescent="0.2">
      <c r="B28" s="9">
        <v>15</v>
      </c>
      <c r="C28" s="21" t="s">
        <v>77</v>
      </c>
      <c r="D28" s="21" t="s">
        <v>79</v>
      </c>
      <c r="E28" s="22" t="s">
        <v>76</v>
      </c>
      <c r="F28" s="25">
        <v>44091</v>
      </c>
      <c r="G28" s="26">
        <v>44272</v>
      </c>
      <c r="H28" s="3">
        <v>60000</v>
      </c>
      <c r="I28" s="3">
        <v>3486.68</v>
      </c>
      <c r="J28" s="3">
        <v>1722</v>
      </c>
      <c r="K28" s="3">
        <v>4260</v>
      </c>
      <c r="L28" s="33">
        <v>593.21</v>
      </c>
      <c r="M28" s="3">
        <v>1824</v>
      </c>
      <c r="N28" s="10">
        <v>4254</v>
      </c>
      <c r="O28" s="3"/>
      <c r="P28" s="3">
        <f t="shared" si="8"/>
        <v>12653.21</v>
      </c>
      <c r="Q28" s="3">
        <f t="shared" si="9"/>
        <v>7032.68</v>
      </c>
      <c r="R28" s="10">
        <f t="shared" si="10"/>
        <v>9107.2099999999991</v>
      </c>
      <c r="S28" s="3">
        <f t="shared" si="11"/>
        <v>52967.32</v>
      </c>
    </row>
    <row r="29" spans="2:19" ht="55.5" customHeight="1" x14ac:dyDescent="0.2">
      <c r="B29" s="9">
        <v>16</v>
      </c>
      <c r="C29" s="21" t="s">
        <v>78</v>
      </c>
      <c r="D29" s="21" t="s">
        <v>79</v>
      </c>
      <c r="E29" s="22" t="s">
        <v>76</v>
      </c>
      <c r="F29" s="25">
        <v>44095</v>
      </c>
      <c r="G29" s="26">
        <v>44460</v>
      </c>
      <c r="H29" s="3">
        <v>60000</v>
      </c>
      <c r="I29" s="3">
        <v>3486.68</v>
      </c>
      <c r="J29" s="3">
        <v>1722</v>
      </c>
      <c r="K29" s="3">
        <v>4260</v>
      </c>
      <c r="L29" s="33">
        <v>593.21</v>
      </c>
      <c r="M29" s="3">
        <v>1824</v>
      </c>
      <c r="N29" s="10">
        <v>4254</v>
      </c>
      <c r="O29" s="3"/>
      <c r="P29" s="3">
        <f t="shared" si="8"/>
        <v>12653.21</v>
      </c>
      <c r="Q29" s="3">
        <f t="shared" si="9"/>
        <v>7032.68</v>
      </c>
      <c r="R29" s="10">
        <f t="shared" si="10"/>
        <v>9107.2099999999991</v>
      </c>
      <c r="S29" s="3">
        <f t="shared" si="11"/>
        <v>52967.32</v>
      </c>
    </row>
    <row r="30" spans="2:19" ht="55.5" customHeight="1" x14ac:dyDescent="0.2">
      <c r="B30" s="9">
        <v>17</v>
      </c>
      <c r="C30" s="21" t="s">
        <v>45</v>
      </c>
      <c r="D30" s="21" t="s">
        <v>53</v>
      </c>
      <c r="E30" s="22" t="s">
        <v>57</v>
      </c>
      <c r="F30" s="25">
        <v>44075</v>
      </c>
      <c r="G30" s="26">
        <v>44256</v>
      </c>
      <c r="H30" s="3">
        <v>175000</v>
      </c>
      <c r="I30" s="3">
        <v>30052.61</v>
      </c>
      <c r="J30" s="3">
        <v>5022.5</v>
      </c>
      <c r="K30" s="3">
        <v>12425</v>
      </c>
      <c r="L30" s="3">
        <v>593.21</v>
      </c>
      <c r="M30" s="3">
        <v>4098.53</v>
      </c>
      <c r="N30" s="10">
        <v>9558.74</v>
      </c>
      <c r="O30" s="3"/>
      <c r="P30" s="3">
        <f t="shared" si="8"/>
        <v>31697.979999999996</v>
      </c>
      <c r="Q30" s="3">
        <f t="shared" si="9"/>
        <v>39173.64</v>
      </c>
      <c r="R30" s="10">
        <f t="shared" si="10"/>
        <v>22576.949999999997</v>
      </c>
      <c r="S30" s="3">
        <f t="shared" si="11"/>
        <v>135826.35999999999</v>
      </c>
    </row>
    <row r="31" spans="2:19" ht="55.5" customHeight="1" x14ac:dyDescent="0.2">
      <c r="B31" s="9">
        <v>18</v>
      </c>
      <c r="C31" s="21" t="s">
        <v>46</v>
      </c>
      <c r="D31" s="21" t="s">
        <v>54</v>
      </c>
      <c r="E31" s="22" t="s">
        <v>58</v>
      </c>
      <c r="F31" s="25">
        <v>44081</v>
      </c>
      <c r="G31" s="26">
        <v>44262</v>
      </c>
      <c r="H31" s="3">
        <v>60000</v>
      </c>
      <c r="I31" s="3">
        <v>3486.68</v>
      </c>
      <c r="J31" s="3">
        <v>1722</v>
      </c>
      <c r="K31" s="3">
        <v>4260</v>
      </c>
      <c r="L31" s="3">
        <v>593.21</v>
      </c>
      <c r="M31" s="3">
        <v>1824</v>
      </c>
      <c r="N31" s="10">
        <v>4254</v>
      </c>
      <c r="O31" s="3"/>
      <c r="P31" s="3">
        <f t="shared" si="8"/>
        <v>12653.21</v>
      </c>
      <c r="Q31" s="3">
        <f t="shared" si="9"/>
        <v>7032.68</v>
      </c>
      <c r="R31" s="10">
        <f t="shared" si="10"/>
        <v>9107.2099999999991</v>
      </c>
      <c r="S31" s="3">
        <f t="shared" si="11"/>
        <v>52967.32</v>
      </c>
    </row>
    <row r="32" spans="2:19" ht="55.5" customHeight="1" x14ac:dyDescent="0.2">
      <c r="B32" s="9">
        <v>19</v>
      </c>
      <c r="C32" s="21" t="s">
        <v>80</v>
      </c>
      <c r="D32" s="21" t="s">
        <v>54</v>
      </c>
      <c r="E32" s="22" t="s">
        <v>82</v>
      </c>
      <c r="F32" s="25">
        <v>44088</v>
      </c>
      <c r="G32" s="26">
        <v>44269</v>
      </c>
      <c r="H32" s="3">
        <v>60000</v>
      </c>
      <c r="I32" s="3">
        <v>3486.68</v>
      </c>
      <c r="J32" s="3">
        <v>1722</v>
      </c>
      <c r="K32" s="3">
        <v>4260</v>
      </c>
      <c r="L32" s="3">
        <v>593.21</v>
      </c>
      <c r="M32" s="3">
        <v>1824</v>
      </c>
      <c r="N32" s="10">
        <v>4254</v>
      </c>
      <c r="O32" s="3"/>
      <c r="P32" s="3">
        <f t="shared" ref="P32" si="16">SUM(J32:O32)</f>
        <v>12653.21</v>
      </c>
      <c r="Q32" s="3">
        <f t="shared" ref="Q32" si="17">J32+M32+O32+I32</f>
        <v>7032.68</v>
      </c>
      <c r="R32" s="10">
        <f t="shared" ref="R32" si="18">K32+L32+N32</f>
        <v>9107.2099999999991</v>
      </c>
      <c r="S32" s="3">
        <f t="shared" ref="S32" si="19">H32-Q32</f>
        <v>52967.32</v>
      </c>
    </row>
    <row r="33" spans="1:19" ht="55.5" customHeight="1" thickBot="1" x14ac:dyDescent="0.25">
      <c r="B33" s="9">
        <v>20</v>
      </c>
      <c r="C33" s="27" t="s">
        <v>81</v>
      </c>
      <c r="D33" s="21" t="s">
        <v>54</v>
      </c>
      <c r="E33" s="28" t="s">
        <v>82</v>
      </c>
      <c r="F33" s="29">
        <v>44102</v>
      </c>
      <c r="G33" s="30">
        <v>44283</v>
      </c>
      <c r="H33" s="31">
        <v>60000</v>
      </c>
      <c r="I33" s="31">
        <v>3486.68</v>
      </c>
      <c r="J33" s="31">
        <v>1722</v>
      </c>
      <c r="K33" s="31">
        <v>4260</v>
      </c>
      <c r="L33" s="31">
        <v>593.21</v>
      </c>
      <c r="M33" s="31">
        <v>1824</v>
      </c>
      <c r="N33" s="32">
        <v>4254</v>
      </c>
      <c r="O33" s="31"/>
      <c r="P33" s="3">
        <f t="shared" si="8"/>
        <v>12653.21</v>
      </c>
      <c r="Q33" s="3">
        <f t="shared" si="9"/>
        <v>7032.68</v>
      </c>
      <c r="R33" s="10">
        <f t="shared" si="10"/>
        <v>9107.2099999999991</v>
      </c>
      <c r="S33" s="3">
        <f t="shared" si="11"/>
        <v>52967.32</v>
      </c>
    </row>
    <row r="34" spans="1:19" ht="55.5" customHeight="1" thickBot="1" x14ac:dyDescent="0.25">
      <c r="B34" s="57" t="s">
        <v>28</v>
      </c>
      <c r="C34" s="57"/>
      <c r="D34" s="57"/>
      <c r="E34" s="57"/>
      <c r="F34" s="57"/>
      <c r="G34" s="57"/>
      <c r="H34" s="20">
        <f>SUM(H14:H33)</f>
        <v>1637250</v>
      </c>
      <c r="I34" s="20">
        <f t="shared" ref="I34:N34" si="20">SUM(I14:I33)</f>
        <v>189293.15999999992</v>
      </c>
      <c r="J34" s="20">
        <f t="shared" si="20"/>
        <v>46989.08</v>
      </c>
      <c r="K34" s="20">
        <f t="shared" si="20"/>
        <v>116244.75</v>
      </c>
      <c r="L34" s="20">
        <f t="shared" si="20"/>
        <v>13925.009999999995</v>
      </c>
      <c r="M34" s="20">
        <f t="shared" si="20"/>
        <v>49125.259999999995</v>
      </c>
      <c r="N34" s="20">
        <f t="shared" si="20"/>
        <v>92871.7</v>
      </c>
      <c r="O34" s="20">
        <f>SUM(O14:O33)</f>
        <v>0</v>
      </c>
      <c r="P34" s="20">
        <f t="shared" ref="P34" si="21">SUM(P14:P33)</f>
        <v>319155.8</v>
      </c>
      <c r="Q34" s="20">
        <f t="shared" ref="Q34" si="22">SUM(Q14:Q33)</f>
        <v>285407.49999999994</v>
      </c>
      <c r="R34" s="20">
        <f t="shared" ref="R34" si="23">SUM(R14:R33)</f>
        <v>223041.45999999993</v>
      </c>
      <c r="S34" s="20">
        <f t="shared" ref="S34" si="24">SUM(S14:S33)</f>
        <v>1351842.5000000002</v>
      </c>
    </row>
    <row r="35" spans="1:19" ht="24.75" customHeight="1" x14ac:dyDescent="0.2">
      <c r="A35" s="2"/>
      <c r="B35" s="12"/>
      <c r="C35" s="13"/>
      <c r="D35" s="13"/>
      <c r="E35" s="13"/>
      <c r="F35" s="13"/>
      <c r="G35" s="13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ht="22.5" customHeight="1" x14ac:dyDescent="0.2">
      <c r="A36" s="2"/>
      <c r="B36" s="12"/>
      <c r="C36" s="13"/>
      <c r="D36" s="13"/>
      <c r="E36" s="13"/>
      <c r="F36" s="13"/>
      <c r="G36" s="13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ht="22.5" customHeight="1" x14ac:dyDescent="0.2">
      <c r="A37" s="2"/>
      <c r="B37" s="12"/>
      <c r="C37" s="13"/>
      <c r="D37" s="13"/>
      <c r="E37" s="13"/>
      <c r="F37" s="13"/>
      <c r="G37" s="13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ht="24.75" customHeight="1" x14ac:dyDescent="0.2">
      <c r="A38" s="2"/>
      <c r="C38" s="4"/>
      <c r="D38" s="2"/>
      <c r="E38" s="2"/>
      <c r="F38" s="2"/>
      <c r="G38" s="2"/>
      <c r="H38" s="2"/>
      <c r="I38" s="2"/>
    </row>
    <row r="39" spans="1:19" ht="15" customHeight="1" x14ac:dyDescent="0.2">
      <c r="A39" s="2"/>
      <c r="C39" s="16" t="s">
        <v>29</v>
      </c>
      <c r="D39" s="2"/>
      <c r="E39" s="2"/>
      <c r="F39" s="2"/>
      <c r="G39" s="2"/>
      <c r="H39" s="2"/>
      <c r="I39" s="2"/>
    </row>
    <row r="40" spans="1:19" ht="15" customHeight="1" x14ac:dyDescent="0.2">
      <c r="A40" s="2"/>
      <c r="C40" s="14" t="s">
        <v>30</v>
      </c>
      <c r="D40" s="2"/>
      <c r="E40" s="2"/>
      <c r="F40" s="2"/>
      <c r="G40" s="2"/>
      <c r="H40" s="2"/>
      <c r="I40" s="2"/>
    </row>
    <row r="41" spans="1:19" ht="15.75" customHeight="1" x14ac:dyDescent="0.2">
      <c r="A41" s="2"/>
      <c r="C41" s="14"/>
      <c r="D41" s="2"/>
      <c r="E41" s="2"/>
      <c r="F41" s="2"/>
      <c r="G41" s="2"/>
      <c r="H41" s="2"/>
      <c r="I41" s="2"/>
    </row>
    <row r="42" spans="1:19" ht="21" customHeight="1" x14ac:dyDescent="0.2">
      <c r="A42" s="2"/>
      <c r="C42" s="1"/>
      <c r="D42" s="2"/>
      <c r="E42" s="2"/>
      <c r="F42" s="2"/>
      <c r="G42" s="2"/>
      <c r="H42" s="2"/>
      <c r="I42" s="2"/>
    </row>
    <row r="43" spans="1:19" ht="21" customHeight="1" x14ac:dyDescent="0.2">
      <c r="A43" s="2"/>
      <c r="C43" s="1"/>
      <c r="D43" s="2"/>
      <c r="E43" s="2"/>
      <c r="F43" s="2"/>
      <c r="G43" s="2"/>
      <c r="H43" s="2"/>
      <c r="I43" s="2"/>
    </row>
    <row r="44" spans="1:19" ht="21" customHeight="1" x14ac:dyDescent="0.2">
      <c r="A44" s="2"/>
      <c r="C44" s="1"/>
      <c r="D44" s="2"/>
      <c r="E44" s="2"/>
      <c r="F44" s="2"/>
      <c r="G44" s="2"/>
      <c r="H44" s="2"/>
      <c r="I44" s="2"/>
    </row>
    <row r="45" spans="1:19" ht="15" customHeight="1" x14ac:dyDescent="0.2">
      <c r="A45" s="2"/>
      <c r="C45" s="16" t="s">
        <v>31</v>
      </c>
      <c r="D45" s="2"/>
      <c r="E45" s="2"/>
      <c r="F45" s="2"/>
      <c r="G45" s="2"/>
      <c r="H45" s="2"/>
      <c r="I45" s="2"/>
    </row>
    <row r="46" spans="1:19" ht="15" customHeight="1" x14ac:dyDescent="0.2">
      <c r="A46" s="2"/>
      <c r="C46" s="15" t="s">
        <v>26</v>
      </c>
      <c r="D46" s="2"/>
      <c r="E46" s="2"/>
      <c r="F46" s="2"/>
      <c r="G46" s="2"/>
      <c r="H46" s="2"/>
      <c r="I46" s="2"/>
    </row>
    <row r="47" spans="1:19" ht="27.75" customHeight="1" x14ac:dyDescent="0.2">
      <c r="A47" s="2"/>
      <c r="C47" s="1"/>
      <c r="D47" s="2"/>
      <c r="E47" s="2"/>
      <c r="F47" s="2"/>
      <c r="G47" s="2"/>
      <c r="H47" s="2"/>
      <c r="I47" s="2"/>
    </row>
    <row r="48" spans="1:19" ht="27.75" customHeight="1" x14ac:dyDescent="0.2">
      <c r="A48" s="2"/>
      <c r="C48" s="1"/>
      <c r="D48" s="2"/>
      <c r="E48" s="2"/>
      <c r="F48" s="2"/>
      <c r="G48" s="2"/>
      <c r="H48" s="2"/>
      <c r="I48" s="2"/>
    </row>
    <row r="49" spans="1:9" ht="27.75" customHeight="1" x14ac:dyDescent="0.2">
      <c r="A49" s="2"/>
      <c r="C49" s="1"/>
      <c r="D49" s="2"/>
      <c r="E49" s="2"/>
      <c r="F49" s="2"/>
      <c r="G49" s="2"/>
      <c r="H49" s="2"/>
      <c r="I49" s="2"/>
    </row>
    <row r="50" spans="1:9" ht="15" customHeight="1" x14ac:dyDescent="0.2">
      <c r="A50" s="2"/>
      <c r="C50" s="16" t="s">
        <v>32</v>
      </c>
      <c r="D50" s="2"/>
      <c r="E50" s="2"/>
      <c r="F50" s="2"/>
      <c r="G50" s="2"/>
      <c r="H50" s="2"/>
      <c r="I50" s="2"/>
    </row>
    <row r="51" spans="1:9" ht="15" customHeight="1" x14ac:dyDescent="0.2">
      <c r="A51" s="2"/>
      <c r="C51" s="15" t="s">
        <v>25</v>
      </c>
      <c r="D51" s="2"/>
      <c r="E51" s="2"/>
      <c r="F51" s="2"/>
      <c r="G51" s="2"/>
      <c r="H51" s="2"/>
      <c r="I51" s="2"/>
    </row>
    <row r="52" spans="1:9" ht="30.95" customHeight="1" x14ac:dyDescent="0.2">
      <c r="A52" s="2"/>
      <c r="C52" s="2"/>
      <c r="D52" s="2"/>
      <c r="E52" s="2"/>
      <c r="F52" s="2"/>
      <c r="G52" s="2"/>
      <c r="H52" s="2"/>
      <c r="I52" s="2"/>
    </row>
    <row r="53" spans="1:9" ht="30.95" customHeight="1" x14ac:dyDescent="0.2">
      <c r="A53" s="2"/>
      <c r="C53" s="2"/>
      <c r="D53" s="2"/>
      <c r="E53" s="2"/>
      <c r="F53" s="2"/>
      <c r="G53" s="2"/>
      <c r="H53" s="2"/>
      <c r="I53" s="2"/>
    </row>
    <row r="54" spans="1:9" ht="30.95" customHeight="1" x14ac:dyDescent="0.2">
      <c r="A54" s="2"/>
      <c r="C54" s="2"/>
      <c r="D54" s="2"/>
      <c r="E54" s="2"/>
      <c r="F54" s="2"/>
      <c r="G54" s="2"/>
      <c r="H54" s="2"/>
      <c r="I54" s="2"/>
    </row>
    <row r="55" spans="1:9" ht="30.95" customHeight="1" x14ac:dyDescent="0.2">
      <c r="A55" s="2"/>
      <c r="C55" s="2"/>
      <c r="D55" s="2"/>
      <c r="E55" s="2"/>
      <c r="F55" s="2"/>
      <c r="G55" s="2"/>
      <c r="H55" s="2"/>
      <c r="I55" s="2"/>
    </row>
    <row r="56" spans="1:9" x14ac:dyDescent="0.2">
      <c r="C56" s="2"/>
      <c r="D56" s="2"/>
      <c r="E56" s="2"/>
      <c r="F56" s="2"/>
      <c r="G56" s="2"/>
      <c r="H56" s="2"/>
      <c r="I56" s="2"/>
    </row>
    <row r="57" spans="1:9" x14ac:dyDescent="0.2">
      <c r="C57" s="2"/>
      <c r="D57" s="2"/>
      <c r="E57" s="2"/>
      <c r="F57" s="2"/>
      <c r="G57" s="2"/>
      <c r="H57" s="2"/>
      <c r="I57" s="2"/>
    </row>
    <row r="58" spans="1:9" ht="30.95" customHeight="1" x14ac:dyDescent="0.2">
      <c r="A58" s="2"/>
      <c r="C58" s="2"/>
      <c r="D58" s="2"/>
      <c r="E58" s="2"/>
      <c r="F58" s="2"/>
      <c r="G58" s="2"/>
      <c r="H58" s="2"/>
      <c r="I58" s="2"/>
    </row>
    <row r="59" spans="1:9" x14ac:dyDescent="0.2">
      <c r="A59" s="2"/>
      <c r="C59" s="2"/>
      <c r="D59" s="2"/>
      <c r="E59" s="2"/>
      <c r="F59" s="2"/>
      <c r="G59" s="2"/>
      <c r="H59" s="2"/>
      <c r="I59" s="2"/>
    </row>
    <row r="60" spans="1:9" x14ac:dyDescent="0.2">
      <c r="A60" s="2"/>
      <c r="C60" s="2"/>
      <c r="D60" s="2"/>
      <c r="E60" s="2"/>
      <c r="F60" s="2"/>
      <c r="G60" s="2"/>
      <c r="H60" s="2"/>
      <c r="I60" s="2"/>
    </row>
    <row r="61" spans="1:9" x14ac:dyDescent="0.2">
      <c r="A61" s="2"/>
      <c r="C61" s="2"/>
      <c r="D61" s="2"/>
      <c r="E61" s="2"/>
      <c r="F61" s="2"/>
      <c r="G61" s="2"/>
      <c r="H61" s="2"/>
      <c r="I61" s="2"/>
    </row>
    <row r="62" spans="1:9" x14ac:dyDescent="0.2">
      <c r="A62" s="2"/>
      <c r="C62" s="2"/>
      <c r="D62" s="2"/>
      <c r="E62" s="2"/>
      <c r="F62" s="2"/>
      <c r="G62" s="2"/>
      <c r="H62" s="2"/>
      <c r="I62" s="2"/>
    </row>
    <row r="63" spans="1:9" x14ac:dyDescent="0.2">
      <c r="A63" s="2"/>
      <c r="C63" s="2"/>
      <c r="D63" s="2"/>
      <c r="E63" s="2"/>
      <c r="F63" s="2"/>
      <c r="G63" s="2"/>
      <c r="H63" s="2"/>
      <c r="I63" s="2"/>
    </row>
    <row r="64" spans="1:9" x14ac:dyDescent="0.2">
      <c r="A64" s="2"/>
      <c r="C64" s="2"/>
      <c r="D64" s="2"/>
      <c r="E64" s="2"/>
      <c r="F64" s="2"/>
      <c r="G64" s="2"/>
      <c r="H64" s="2"/>
      <c r="I64" s="2"/>
    </row>
    <row r="65" spans="1:9" x14ac:dyDescent="0.2">
      <c r="A65" s="2"/>
      <c r="C65" s="2"/>
      <c r="D65" s="2"/>
      <c r="E65" s="2"/>
      <c r="F65" s="2"/>
      <c r="G65" s="2"/>
      <c r="H65" s="2"/>
      <c r="I65" s="2"/>
    </row>
    <row r="66" spans="1:9" x14ac:dyDescent="0.2">
      <c r="A66" s="2"/>
      <c r="C66" s="2"/>
      <c r="D66" s="2"/>
      <c r="E66" s="2"/>
      <c r="F66" s="2"/>
      <c r="G66" s="2"/>
      <c r="H66" s="2"/>
      <c r="I66" s="2"/>
    </row>
    <row r="67" spans="1:9" x14ac:dyDescent="0.2">
      <c r="A67" s="2"/>
      <c r="C67" s="2"/>
      <c r="D67" s="2"/>
      <c r="E67" s="2"/>
      <c r="F67" s="2"/>
      <c r="G67" s="2"/>
      <c r="H67" s="2"/>
      <c r="I67" s="2"/>
    </row>
    <row r="68" spans="1:9" x14ac:dyDescent="0.2">
      <c r="A68" s="2"/>
      <c r="C68" s="2"/>
      <c r="D68" s="2"/>
      <c r="E68" s="2"/>
      <c r="F68" s="2"/>
      <c r="G68" s="2"/>
      <c r="H68" s="2"/>
      <c r="I68" s="2"/>
    </row>
    <row r="69" spans="1:9" x14ac:dyDescent="0.2">
      <c r="A69" s="2"/>
      <c r="C69" s="2"/>
      <c r="D69" s="2"/>
      <c r="E69" s="2"/>
      <c r="F69" s="2"/>
      <c r="G69" s="2"/>
      <c r="H69" s="2"/>
      <c r="I69" s="2"/>
    </row>
    <row r="70" spans="1:9" x14ac:dyDescent="0.2">
      <c r="A70" s="2"/>
      <c r="C70" s="2"/>
      <c r="D70" s="2"/>
      <c r="E70" s="2"/>
      <c r="F70" s="2"/>
      <c r="G70" s="2"/>
      <c r="H70" s="2"/>
      <c r="I70" s="2"/>
    </row>
    <row r="71" spans="1:9" x14ac:dyDescent="0.2">
      <c r="A71" s="2"/>
      <c r="C71" s="2"/>
      <c r="D71" s="2"/>
      <c r="E71" s="2"/>
      <c r="F71" s="2"/>
      <c r="G71" s="2"/>
      <c r="H71" s="2"/>
      <c r="I71" s="2"/>
    </row>
    <row r="72" spans="1:9" x14ac:dyDescent="0.2">
      <c r="A72" s="2"/>
      <c r="C72" s="2"/>
      <c r="D72" s="2"/>
      <c r="E72" s="2"/>
      <c r="F72" s="2"/>
      <c r="G72" s="2"/>
      <c r="H72" s="2"/>
      <c r="I72" s="2"/>
    </row>
    <row r="73" spans="1:9" x14ac:dyDescent="0.2">
      <c r="A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</sheetData>
  <mergeCells count="21">
    <mergeCell ref="B34:G34"/>
    <mergeCell ref="Q11:R11"/>
    <mergeCell ref="B8:S8"/>
    <mergeCell ref="Q12:Q13"/>
    <mergeCell ref="B9:S9"/>
    <mergeCell ref="S11:S13"/>
    <mergeCell ref="J12:K12"/>
    <mergeCell ref="L12:L13"/>
    <mergeCell ref="M12:N12"/>
    <mergeCell ref="F12:G12"/>
    <mergeCell ref="R12:R13"/>
    <mergeCell ref="I11:I13"/>
    <mergeCell ref="B4:S4"/>
    <mergeCell ref="B10:S10"/>
    <mergeCell ref="H11:H13"/>
    <mergeCell ref="B11:B13"/>
    <mergeCell ref="C11:C13"/>
    <mergeCell ref="B7:S7"/>
    <mergeCell ref="P12:P13"/>
    <mergeCell ref="J11:P11"/>
    <mergeCell ref="O12:O13"/>
  </mergeCells>
  <pageMargins left="0.31496062992125984" right="0.31496062992125984" top="0.98425196850393704" bottom="0.98425196850393704" header="0.31496062992125984" footer="0.31496062992125984"/>
  <pageSetup paperSize="5" scale="60" orientation="landscape" r:id="rId1"/>
  <headerFooter>
    <oddFooter>Página &amp;P</oddFooter>
  </headerFooter>
  <ignoredErrors>
    <ignoredError sqref="P14:P17 P18:P3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 contratado</vt:lpstr>
      <vt:lpstr>Hoja1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B.</cp:lastModifiedBy>
  <cp:lastPrinted>2020-11-02T12:57:29Z</cp:lastPrinted>
  <dcterms:created xsi:type="dcterms:W3CDTF">2006-07-11T17:39:34Z</dcterms:created>
  <dcterms:modified xsi:type="dcterms:W3CDTF">2020-11-02T13:00:16Z</dcterms:modified>
</cp:coreProperties>
</file>