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contratado'!$B$2:$S$100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<sst xmlns="http://schemas.openxmlformats.org/spreadsheetml/2006/main" count="242" uniqueCount="143">
  <si>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</si>
  <si>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</si>
  <si>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</si>
  <si>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</si>
  <si>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</si>
  <si>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</si>
  <si>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</si>
  <si>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</si>
  <si>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</si>
  <si>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</si>
  <si>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</si>
  <si>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</si>
  <si>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</si>
  <si>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</si>
  <si>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</si>
  <si>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</si>
  <si>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</si>
  <si>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</si>
  <si>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</si>
  <si>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</si>
  <si>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</si>
  <si>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</si>
  <si>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</si>
  <si>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</si>
  <si>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</si>
  <si>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</si>
  <si>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</si>
  <si>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</si>
  <si>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</si>
  <si>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</si>
  <si>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</si>
  <si>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</si>
  <si>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</si>
  <si>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</si>
  <si>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</si>
  <si>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</si>
  <si>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</si>
  <si>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</si>
  <si>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</si>
  <si>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</si>
  <si>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</si>
  <si>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</si>
  <si>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</si>
  <si>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</si>
  <si>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</si>
  <si>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</si>
  <si>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</si>
  <si>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</si>
  <si>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</si>
  <si>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</si>
  <si>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</si>
  <si>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</si>
  <si>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</si>
  <si>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</si>
  <si>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 xml:space="preserve">NERIS ELVIRA VANDERHORST GALVAN DE </t>
  </si>
  <si>
    <t>RAUL ANTONIO HERNANDEZ RAMOS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</si>
  <si>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</si>
  <si>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</si>
  <si>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</si>
  <si>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</si>
  <si>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</si>
  <si>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DIRECCION PROCESAMIENTO CONTABLE Y ESTADOS FINANCIEROS</t>
  </si>
  <si>
    <t>ASESOR DE TECN. DE LA INFORMA</t>
  </si>
  <si>
    <t>ASESOR DE COMUNICACIONES Y RE</t>
  </si>
  <si>
    <t>COORDINADOR ADMINISTRATIVO</t>
  </si>
  <si>
    <t>AUXILIAR ADMINISTRATIVA I</t>
  </si>
  <si>
    <t>SUPERVISOR MAYORDOMIA</t>
  </si>
  <si>
    <t>SECRETARIO (A)</t>
  </si>
  <si>
    <t>ANALISTA CONTAB. FIN. INS. DE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</si>
  <si>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</si>
  <si>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</si>
  <si>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</si>
  <si>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</si>
  <si>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</si>
  <si>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</si>
  <si>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DISEÑADOR GRAFICO</t>
  </si>
  <si>
    <t>ERNESTO GARCIA PANIAGUA</t>
  </si>
  <si>
    <t>IS/R              (Ley 11-92)     (1*)</t>
  </si>
  <si>
    <t>ANALISTA CONTABILIDAD PATRIMO</t>
  </si>
  <si>
    <t>DIOMEDES YOHEL FELIZ DE LOS SANTOS</t>
  </si>
  <si>
    <t>MARIA DE LOS ANGELES ESPAILLAT PEÑA</t>
  </si>
  <si>
    <t>GILBERTO TERRERO TAVERA</t>
  </si>
  <si>
    <t>CRISTIAN AMAURIS REYNOSO HERRERA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</si>
  <si>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</si>
  <si>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</si>
  <si>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</si>
  <si>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</si>
  <si>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</si>
  <si>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</si>
  <si>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</si>
  <si>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</si>
  <si>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</si>
  <si>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ANALISTA DE COMPRAS Y CONTRAT</t>
  </si>
  <si>
    <t>KEURIN MARTINEZ DEL ORBE</t>
  </si>
  <si>
    <t>ELENA MEJIA SILVERIO</t>
  </si>
  <si>
    <t>PAULINA DE LEON DE PAULA</t>
  </si>
  <si>
    <t>NICOLE CAPELLAN HENRIQUEZ</t>
  </si>
  <si>
    <t>CHAVELK ZAHIRA DE LOS SANTOS RIVERA</t>
  </si>
  <si>
    <t>MARTA TERESA GOMEZ BENITEZ</t>
  </si>
  <si>
    <t>ANTONIO NICOLAS FERRERAS BELLO</t>
  </si>
  <si>
    <t>DEPARTAMENTO JURIDICO</t>
  </si>
  <si>
    <t>BERNABE CRUZ HERNANDEZ</t>
  </si>
  <si>
    <t>NORELY NATHALI MERAN CALDERON</t>
  </si>
  <si>
    <t>ELVIS ENRIQUE MEJIA</t>
  </si>
  <si>
    <t>LUCINDA GENEROSA BRITO NUÑEZ</t>
  </si>
  <si>
    <t>FEYILINA SANTOS RODRIGUEZ</t>
  </si>
  <si>
    <t>PAULO FEDERICO CASTILLO PAULINO</t>
  </si>
  <si>
    <t>MARIA KISLEYDIS FELIZ LUCIANO</t>
  </si>
  <si>
    <t>SECRETARIA EJECUTIVA</t>
  </si>
  <si>
    <t>“Año de la innovación y competitividad”</t>
  </si>
  <si>
    <t>YARA HERRERA MENDEZ</t>
  </si>
  <si>
    <t>XIOMARA DE REGLA DIAZ LARA</t>
  </si>
  <si>
    <t>CECILIA NICOLE FRANCO ROSARIO</t>
  </si>
  <si>
    <t>CRUENY ASTACIO DE LA CRUZ</t>
  </si>
  <si>
    <t>WASCAR ESQUIVEL GONZALEZ COLON</t>
  </si>
  <si>
    <t>DEPARTAMENTO COMUNICACIONES</t>
  </si>
  <si>
    <t>DIRECCION ANALISIS DE INFORMACION FINANCIERA</t>
  </si>
  <si>
    <t>SUBDIR. PROC. CONT. Y EST. FI</t>
  </si>
  <si>
    <t>MEDICO</t>
  </si>
  <si>
    <t>ENCARGADO DEPARTAMENTO JURIDI</t>
  </si>
  <si>
    <t>SOPORTE ADMINISTRATIVO</t>
  </si>
  <si>
    <t>DANILDA JORGELINA ROMERO MÉNDEZ</t>
  </si>
  <si>
    <t>YISE PAULINA BAUTISTA REYES</t>
  </si>
  <si>
    <t>JULIO CESAR TORRES POLANCO</t>
  </si>
  <si>
    <t>JOSE MIGUEL WEEKS GOMEZ</t>
  </si>
  <si>
    <t>JOSÉ EMMANUEL DE LOS SANTOS JAQUEZ</t>
  </si>
  <si>
    <t>JOAQUIN CARVAJAL DUBAL</t>
  </si>
  <si>
    <t>YAMEIRY FRÍAS DE JESUS</t>
  </si>
  <si>
    <t>FELIX OGANDO DE LA ROSA</t>
  </si>
  <si>
    <t>JUANA ORTEGA</t>
  </si>
  <si>
    <t>WASKAR MIGUEL CARRASCO LEBRON</t>
  </si>
  <si>
    <t>COORD. CONTABILIDAD PATRIMONI</t>
  </si>
  <si>
    <t>SOPORTE TECNICO INFORMATICO</t>
  </si>
  <si>
    <t>DEPARTAMENTO NORMAS Y PROCEDIMIENTOS CONTABLES</t>
  </si>
  <si>
    <t>DEPARTAMENTO TECNOLOGIA DE LA INF. Y COMUNICACIÓN</t>
  </si>
  <si>
    <t xml:space="preserve">JOSUE CESPEDES CRUZ 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</si>
  <si>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</si>
  <si>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</si>
  <si>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</si>
  <si>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</si>
  <si>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</si>
  <si>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 xml:space="preserve">  Correspondiente al mes de Julio año 2019</t>
  </si>
  <si>
    <t>Lic. Wandy Hierro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</si>
</sst>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18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horizontal="right" vertical="center"/>
    </xf>
    <xf numFmtId="4" fontId="0" fillId="33" borderId="21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4" fontId="0" fillId="33" borderId="25" xfId="0" applyNumberFormat="1" applyFont="1" applyFill="1" applyBorder="1" applyAlignment="1">
      <alignment horizontal="right" vertical="center"/>
    </xf>
    <xf numFmtId="4" fontId="0" fillId="33" borderId="0" xfId="0" applyNumberFormat="1" applyFill="1" applyAlignment="1">
      <alignment/>
    </xf>
    <xf numFmtId="0" fontId="0" fillId="33" borderId="2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4" fontId="0" fillId="33" borderId="20" xfId="0" applyNumberFormat="1" applyFont="1" applyFill="1" applyBorder="1" applyAlignment="1">
      <alignment vertical="center" wrapText="1"/>
    </xf>
    <xf numFmtId="14" fontId="0" fillId="33" borderId="26" xfId="0" applyNumberFormat="1" applyFont="1" applyFill="1" applyBorder="1" applyAlignment="1">
      <alignment vertical="center" wrapText="1"/>
    </xf>
    <xf numFmtId="4" fontId="0" fillId="33" borderId="26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114300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68"/>
  <sheetViews>
    <sheetView tabSelected="1" zoomScale="75" zoomScaleNormal="75" workbookViewId="0" topLeftCell="B89">
      <selection activeCell="E98" sqref="E98"/>
    </sheetView>
  </sheetViews>
  <sheetFormatPr defaultColWidth="9.140625" defaultRowHeight="12.75"/>
  <cols>
    <col min="1" max="1" width="5.7109375" style="0" hidden="1" customWidth="1"/>
    <col min="2" max="2" width="6.8515625" style="2" customWidth="1"/>
    <col min="3" max="3" width="41.8515625" style="0" customWidth="1"/>
    <col min="4" max="4" width="37.00390625" style="0" customWidth="1"/>
    <col min="5" max="5" width="34.8515625" style="0" customWidth="1"/>
    <col min="6" max="6" width="12.00390625" style="0" customWidth="1"/>
    <col min="7" max="7" width="11.140625" style="0" customWidth="1"/>
    <col min="8" max="8" width="16.00390625" style="0" customWidth="1"/>
    <col min="9" max="9" width="14.28125" style="0" customWidth="1"/>
    <col min="10" max="10" width="14.28125" style="2" customWidth="1"/>
    <col min="11" max="11" width="13.851562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7109375" style="2" customWidth="1"/>
    <col min="17" max="17" width="14.28125" style="2" customWidth="1"/>
    <col min="18" max="18" width="14.00390625" style="2" customWidth="1"/>
    <col min="19" max="19" width="15.421875" style="2" customWidth="1"/>
    <col min="20" max="20" width="9.140625" style="2" customWidth="1"/>
    <col min="21" max="21" width="11.8515625" style="2" customWidth="1"/>
    <col min="22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2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2"/>
      <c r="B7" s="66" t="s">
        <v>26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8" customHeight="1">
      <c r="A8" s="2"/>
      <c r="B8" s="45" t="s">
        <v>109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8" customHeight="1">
      <c r="A9" s="2"/>
      <c r="B9" s="48" t="s">
        <v>17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18" customHeight="1" thickBot="1">
      <c r="A10" s="2"/>
      <c r="B10" s="48" t="s">
        <v>141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2:19" ht="31.5" customHeight="1">
      <c r="B11" s="49" t="s">
        <v>16</v>
      </c>
      <c r="C11" s="64" t="s">
        <v>12</v>
      </c>
      <c r="D11" s="7"/>
      <c r="E11" s="7"/>
      <c r="F11" s="7"/>
      <c r="G11" s="30"/>
      <c r="H11" s="60" t="s">
        <v>14</v>
      </c>
      <c r="I11" s="60" t="s">
        <v>77</v>
      </c>
      <c r="J11" s="69" t="s">
        <v>8</v>
      </c>
      <c r="K11" s="69"/>
      <c r="L11" s="69"/>
      <c r="M11" s="69"/>
      <c r="N11" s="69"/>
      <c r="O11" s="69"/>
      <c r="P11" s="70"/>
      <c r="Q11" s="43" t="s">
        <v>2</v>
      </c>
      <c r="R11" s="44"/>
      <c r="S11" s="49" t="s">
        <v>15</v>
      </c>
    </row>
    <row r="12" spans="2:19" ht="30.75" customHeight="1" thickBot="1">
      <c r="B12" s="50"/>
      <c r="C12" s="65"/>
      <c r="D12" s="8" t="s">
        <v>20</v>
      </c>
      <c r="E12" s="8" t="s">
        <v>13</v>
      </c>
      <c r="F12" s="58" t="s">
        <v>69</v>
      </c>
      <c r="G12" s="59"/>
      <c r="H12" s="61"/>
      <c r="I12" s="61"/>
      <c r="J12" s="52" t="s">
        <v>10</v>
      </c>
      <c r="K12" s="53"/>
      <c r="L12" s="54" t="s">
        <v>25</v>
      </c>
      <c r="M12" s="56" t="s">
        <v>11</v>
      </c>
      <c r="N12" s="57"/>
      <c r="O12" s="71" t="s">
        <v>9</v>
      </c>
      <c r="P12" s="67" t="s">
        <v>0</v>
      </c>
      <c r="Q12" s="46" t="s">
        <v>3</v>
      </c>
      <c r="R12" s="72" t="s">
        <v>1</v>
      </c>
      <c r="S12" s="50"/>
    </row>
    <row r="13" spans="1:19" ht="38.25" customHeight="1" thickBot="1">
      <c r="A13" t="s">
        <v>28</v>
      </c>
      <c r="B13" s="51"/>
      <c r="C13" s="59"/>
      <c r="D13" s="29"/>
      <c r="E13" s="29"/>
      <c r="F13" s="29" t="s">
        <v>18</v>
      </c>
      <c r="G13" s="9" t="s">
        <v>19</v>
      </c>
      <c r="H13" s="62"/>
      <c r="I13" s="62"/>
      <c r="J13" s="10" t="s">
        <v>4</v>
      </c>
      <c r="K13" s="31" t="s">
        <v>5</v>
      </c>
      <c r="L13" s="55"/>
      <c r="M13" s="10" t="s">
        <v>6</v>
      </c>
      <c r="N13" s="31" t="s">
        <v>7</v>
      </c>
      <c r="O13" s="55"/>
      <c r="P13" s="68"/>
      <c r="Q13" s="47"/>
      <c r="R13" s="73"/>
      <c r="S13" s="51"/>
    </row>
    <row r="14" spans="1:21" ht="28.5" customHeight="1">
      <c r="A14" s="2">
        <v>542</v>
      </c>
      <c r="B14" s="11">
        <v>1</v>
      </c>
      <c r="C14" s="19" t="s">
        <v>40</v>
      </c>
      <c r="D14" s="19" t="s">
        <v>59</v>
      </c>
      <c r="E14" s="20" t="s">
        <v>39</v>
      </c>
      <c r="F14" s="21">
        <v>43556</v>
      </c>
      <c r="G14" s="21">
        <v>43922</v>
      </c>
      <c r="H14" s="3">
        <v>22000</v>
      </c>
      <c r="I14" s="3">
        <v>0</v>
      </c>
      <c r="J14" s="4">
        <v>631.4</v>
      </c>
      <c r="K14" s="3">
        <f aca="true" t="shared" si="0" ref="K14:K38">+H14*7.1%</f>
        <v>1561.9999999999998</v>
      </c>
      <c r="L14" s="3">
        <v>220</v>
      </c>
      <c r="M14" s="4">
        <v>668.8</v>
      </c>
      <c r="N14" s="12">
        <f aca="true" t="shared" si="1" ref="N14:N38">+H14*7.09%</f>
        <v>1559.8000000000002</v>
      </c>
      <c r="O14" s="4"/>
      <c r="P14" s="12">
        <f aca="true" t="shared" si="2" ref="P14:P33">SUM(J14:O14)</f>
        <v>4642</v>
      </c>
      <c r="Q14" s="3">
        <f aca="true" t="shared" si="3" ref="Q14:Q33">J14+M14+O14+I14</f>
        <v>1300.1999999999998</v>
      </c>
      <c r="R14" s="12">
        <f aca="true" t="shared" si="4" ref="R14:R33">K14+L14+N14</f>
        <v>3341.8</v>
      </c>
      <c r="S14" s="3">
        <f aca="true" t="shared" si="5" ref="S14:S76">H14-Q14</f>
        <v>20699.8</v>
      </c>
      <c r="U14" s="33"/>
    </row>
    <row r="15" spans="1:21" ht="28.5" customHeight="1">
      <c r="A15" s="2">
        <v>543</v>
      </c>
      <c r="B15" s="11">
        <v>2</v>
      </c>
      <c r="C15" s="19" t="s">
        <v>56</v>
      </c>
      <c r="D15" s="19" t="s">
        <v>59</v>
      </c>
      <c r="E15" s="20" t="s">
        <v>29</v>
      </c>
      <c r="F15" s="21">
        <v>43556</v>
      </c>
      <c r="G15" s="21">
        <v>43922</v>
      </c>
      <c r="H15" s="4">
        <v>35000</v>
      </c>
      <c r="I15" s="3">
        <v>0</v>
      </c>
      <c r="J15" s="4">
        <v>1004.5</v>
      </c>
      <c r="K15" s="3">
        <f t="shared" si="0"/>
        <v>2485</v>
      </c>
      <c r="L15" s="3">
        <v>385</v>
      </c>
      <c r="M15" s="4">
        <v>1064</v>
      </c>
      <c r="N15" s="12">
        <f t="shared" si="1"/>
        <v>2481.5</v>
      </c>
      <c r="O15" s="4"/>
      <c r="P15" s="12">
        <f t="shared" si="2"/>
        <v>7420</v>
      </c>
      <c r="Q15" s="3">
        <f t="shared" si="3"/>
        <v>2068.5</v>
      </c>
      <c r="R15" s="12">
        <f t="shared" si="4"/>
        <v>5351.5</v>
      </c>
      <c r="S15" s="3">
        <f t="shared" si="5"/>
        <v>32931.5</v>
      </c>
      <c r="U15" s="33"/>
    </row>
    <row r="16" spans="1:21" ht="28.5" customHeight="1">
      <c r="A16" s="2">
        <v>544</v>
      </c>
      <c r="B16" s="11">
        <v>3</v>
      </c>
      <c r="C16" s="19" t="s">
        <v>41</v>
      </c>
      <c r="D16" s="19" t="s">
        <v>59</v>
      </c>
      <c r="E16" s="20" t="s">
        <v>64</v>
      </c>
      <c r="F16" s="21">
        <v>43556</v>
      </c>
      <c r="G16" s="21">
        <v>43922</v>
      </c>
      <c r="H16" s="4">
        <v>80000</v>
      </c>
      <c r="I16" s="3">
        <v>7400.87</v>
      </c>
      <c r="J16" s="4">
        <v>2296</v>
      </c>
      <c r="K16" s="3">
        <f t="shared" si="0"/>
        <v>5679.999999999999</v>
      </c>
      <c r="L16" s="3">
        <v>490.03</v>
      </c>
      <c r="M16" s="4">
        <v>2432</v>
      </c>
      <c r="N16" s="12">
        <f t="shared" si="1"/>
        <v>5672</v>
      </c>
      <c r="O16" s="3"/>
      <c r="P16" s="12">
        <f t="shared" si="2"/>
        <v>16570.03</v>
      </c>
      <c r="Q16" s="3">
        <f t="shared" si="3"/>
        <v>12128.869999999999</v>
      </c>
      <c r="R16" s="12">
        <f t="shared" si="4"/>
        <v>11842.029999999999</v>
      </c>
      <c r="S16" s="3">
        <f t="shared" si="5"/>
        <v>67871.13</v>
      </c>
      <c r="U16" s="33"/>
    </row>
    <row r="17" spans="1:21" ht="28.5" customHeight="1">
      <c r="A17" s="2">
        <v>547</v>
      </c>
      <c r="B17" s="11">
        <v>4</v>
      </c>
      <c r="C17" s="19" t="s">
        <v>57</v>
      </c>
      <c r="D17" s="19" t="s">
        <v>59</v>
      </c>
      <c r="E17" s="20" t="s">
        <v>65</v>
      </c>
      <c r="F17" s="21">
        <v>43556</v>
      </c>
      <c r="G17" s="21">
        <v>43922</v>
      </c>
      <c r="H17" s="4">
        <v>22000</v>
      </c>
      <c r="I17" s="3">
        <v>0</v>
      </c>
      <c r="J17" s="4">
        <v>631.4</v>
      </c>
      <c r="K17" s="3">
        <f t="shared" si="0"/>
        <v>1561.9999999999998</v>
      </c>
      <c r="L17" s="3">
        <v>220</v>
      </c>
      <c r="M17" s="4">
        <v>668.8</v>
      </c>
      <c r="N17" s="12">
        <f t="shared" si="1"/>
        <v>1559.8000000000002</v>
      </c>
      <c r="O17" s="4"/>
      <c r="P17" s="12">
        <f t="shared" si="2"/>
        <v>4642</v>
      </c>
      <c r="Q17" s="3">
        <f t="shared" si="3"/>
        <v>1300.1999999999998</v>
      </c>
      <c r="R17" s="12">
        <f t="shared" si="4"/>
        <v>3341.8</v>
      </c>
      <c r="S17" s="3">
        <f t="shared" si="5"/>
        <v>20699.8</v>
      </c>
      <c r="U17" s="33"/>
    </row>
    <row r="18" spans="1:21" ht="28.5" customHeight="1">
      <c r="A18" s="2">
        <v>557</v>
      </c>
      <c r="B18" s="11">
        <v>5</v>
      </c>
      <c r="C18" s="19" t="s">
        <v>46</v>
      </c>
      <c r="D18" s="19" t="s">
        <v>59</v>
      </c>
      <c r="E18" s="20" t="s">
        <v>36</v>
      </c>
      <c r="F18" s="21">
        <v>43556</v>
      </c>
      <c r="G18" s="21">
        <v>43922</v>
      </c>
      <c r="H18" s="4">
        <v>22000</v>
      </c>
      <c r="I18" s="3">
        <v>0</v>
      </c>
      <c r="J18" s="4">
        <v>631.4</v>
      </c>
      <c r="K18" s="3">
        <f t="shared" si="0"/>
        <v>1561.9999999999998</v>
      </c>
      <c r="L18" s="3">
        <v>220</v>
      </c>
      <c r="M18" s="4">
        <v>668.8</v>
      </c>
      <c r="N18" s="12">
        <f t="shared" si="1"/>
        <v>1559.8000000000002</v>
      </c>
      <c r="O18" s="4"/>
      <c r="P18" s="12">
        <f t="shared" si="2"/>
        <v>4642</v>
      </c>
      <c r="Q18" s="3">
        <f t="shared" si="3"/>
        <v>1300.1999999999998</v>
      </c>
      <c r="R18" s="12">
        <f t="shared" si="4"/>
        <v>3341.8</v>
      </c>
      <c r="S18" s="3">
        <f t="shared" si="5"/>
        <v>20699.8</v>
      </c>
      <c r="U18" s="33"/>
    </row>
    <row r="19" spans="1:21" ht="28.5" customHeight="1">
      <c r="A19" s="2">
        <v>568</v>
      </c>
      <c r="B19" s="11">
        <v>6</v>
      </c>
      <c r="C19" s="19" t="s">
        <v>58</v>
      </c>
      <c r="D19" s="19" t="s">
        <v>59</v>
      </c>
      <c r="E19" s="20" t="s">
        <v>39</v>
      </c>
      <c r="F19" s="21">
        <v>43586</v>
      </c>
      <c r="G19" s="21">
        <v>43952</v>
      </c>
      <c r="H19" s="4">
        <v>22000</v>
      </c>
      <c r="I19" s="3">
        <v>0</v>
      </c>
      <c r="J19" s="4">
        <v>631.4</v>
      </c>
      <c r="K19" s="3">
        <f t="shared" si="0"/>
        <v>1561.9999999999998</v>
      </c>
      <c r="L19" s="3">
        <v>220</v>
      </c>
      <c r="M19" s="4">
        <v>668.8</v>
      </c>
      <c r="N19" s="12">
        <f t="shared" si="1"/>
        <v>1559.8000000000002</v>
      </c>
      <c r="O19" s="4"/>
      <c r="P19" s="12">
        <f t="shared" si="2"/>
        <v>4642</v>
      </c>
      <c r="Q19" s="3">
        <f t="shared" si="3"/>
        <v>1300.1999999999998</v>
      </c>
      <c r="R19" s="12">
        <f t="shared" si="4"/>
        <v>3341.8</v>
      </c>
      <c r="S19" s="3">
        <f t="shared" si="5"/>
        <v>20699.8</v>
      </c>
      <c r="U19" s="33"/>
    </row>
    <row r="20" spans="1:21" ht="28.5" customHeight="1">
      <c r="A20" s="2">
        <v>570</v>
      </c>
      <c r="B20" s="11">
        <v>7</v>
      </c>
      <c r="C20" s="19" t="s">
        <v>48</v>
      </c>
      <c r="D20" s="19" t="s">
        <v>59</v>
      </c>
      <c r="E20" s="20" t="s">
        <v>39</v>
      </c>
      <c r="F20" s="21">
        <v>43586</v>
      </c>
      <c r="G20" s="21">
        <v>43952</v>
      </c>
      <c r="H20" s="4">
        <v>22000</v>
      </c>
      <c r="I20" s="3">
        <v>0</v>
      </c>
      <c r="J20" s="4">
        <v>631.4</v>
      </c>
      <c r="K20" s="3">
        <f t="shared" si="0"/>
        <v>1561.9999999999998</v>
      </c>
      <c r="L20" s="3">
        <v>220</v>
      </c>
      <c r="M20" s="4">
        <v>668.8</v>
      </c>
      <c r="N20" s="12">
        <f t="shared" si="1"/>
        <v>1559.8000000000002</v>
      </c>
      <c r="O20" s="4"/>
      <c r="P20" s="12">
        <f t="shared" si="2"/>
        <v>4642</v>
      </c>
      <c r="Q20" s="3">
        <f t="shared" si="3"/>
        <v>1300.1999999999998</v>
      </c>
      <c r="R20" s="12">
        <f t="shared" si="4"/>
        <v>3341.8</v>
      </c>
      <c r="S20" s="3">
        <f t="shared" si="5"/>
        <v>20699.8</v>
      </c>
      <c r="U20" s="33"/>
    </row>
    <row r="21" spans="1:21" ht="28.5" customHeight="1">
      <c r="A21" s="2">
        <v>575</v>
      </c>
      <c r="B21" s="11">
        <v>8</v>
      </c>
      <c r="C21" s="19" t="s">
        <v>49</v>
      </c>
      <c r="D21" s="19" t="s">
        <v>59</v>
      </c>
      <c r="E21" s="20" t="s">
        <v>66</v>
      </c>
      <c r="F21" s="21">
        <v>43586</v>
      </c>
      <c r="G21" s="21">
        <v>43952</v>
      </c>
      <c r="H21" s="4">
        <v>50000</v>
      </c>
      <c r="I21" s="3">
        <v>1854</v>
      </c>
      <c r="J21" s="4">
        <v>1435</v>
      </c>
      <c r="K21" s="3">
        <f t="shared" si="0"/>
        <v>3549.9999999999995</v>
      </c>
      <c r="L21" s="3">
        <v>490.03</v>
      </c>
      <c r="M21" s="4">
        <v>1520</v>
      </c>
      <c r="N21" s="12">
        <f t="shared" si="1"/>
        <v>3545.0000000000005</v>
      </c>
      <c r="O21" s="4"/>
      <c r="P21" s="12">
        <f t="shared" si="2"/>
        <v>10540.03</v>
      </c>
      <c r="Q21" s="3">
        <f t="shared" si="3"/>
        <v>4809</v>
      </c>
      <c r="R21" s="12">
        <f t="shared" si="4"/>
        <v>7585.030000000001</v>
      </c>
      <c r="S21" s="3">
        <f t="shared" si="5"/>
        <v>45191</v>
      </c>
      <c r="U21" s="33"/>
    </row>
    <row r="22" spans="1:21" ht="28.5" customHeight="1">
      <c r="A22" s="2">
        <v>585</v>
      </c>
      <c r="B22" s="11">
        <v>9</v>
      </c>
      <c r="C22" s="19" t="s">
        <v>53</v>
      </c>
      <c r="D22" s="19" t="s">
        <v>59</v>
      </c>
      <c r="E22" s="20" t="s">
        <v>47</v>
      </c>
      <c r="F22" s="21">
        <v>43313</v>
      </c>
      <c r="G22" s="21">
        <v>43678</v>
      </c>
      <c r="H22" s="4">
        <v>26250</v>
      </c>
      <c r="I22" s="3">
        <v>0</v>
      </c>
      <c r="J22" s="4">
        <v>753.38</v>
      </c>
      <c r="K22" s="3">
        <f t="shared" si="0"/>
        <v>1863.7499999999998</v>
      </c>
      <c r="L22" s="3">
        <v>275</v>
      </c>
      <c r="M22" s="4">
        <v>798</v>
      </c>
      <c r="N22" s="12">
        <f t="shared" si="1"/>
        <v>1861.1250000000002</v>
      </c>
      <c r="O22" s="4"/>
      <c r="P22" s="12">
        <f t="shared" si="2"/>
        <v>5551.255</v>
      </c>
      <c r="Q22" s="3">
        <f t="shared" si="3"/>
        <v>1551.38</v>
      </c>
      <c r="R22" s="12">
        <f t="shared" si="4"/>
        <v>3999.875</v>
      </c>
      <c r="S22" s="3">
        <f t="shared" si="5"/>
        <v>24698.62</v>
      </c>
      <c r="U22" s="33"/>
    </row>
    <row r="23" spans="1:21" ht="28.5" customHeight="1">
      <c r="A23" s="2">
        <v>589</v>
      </c>
      <c r="B23" s="11">
        <v>10</v>
      </c>
      <c r="C23" s="19" t="s">
        <v>52</v>
      </c>
      <c r="D23" s="19" t="s">
        <v>59</v>
      </c>
      <c r="E23" s="20" t="s">
        <v>36</v>
      </c>
      <c r="F23" s="21">
        <v>43525</v>
      </c>
      <c r="G23" s="21">
        <v>43891</v>
      </c>
      <c r="H23" s="4">
        <v>22000</v>
      </c>
      <c r="I23" s="3">
        <v>0</v>
      </c>
      <c r="J23" s="4">
        <v>631.4</v>
      </c>
      <c r="K23" s="3">
        <f t="shared" si="0"/>
        <v>1561.9999999999998</v>
      </c>
      <c r="L23" s="3">
        <v>220</v>
      </c>
      <c r="M23" s="4">
        <v>668.8</v>
      </c>
      <c r="N23" s="12">
        <f t="shared" si="1"/>
        <v>1559.8000000000002</v>
      </c>
      <c r="O23" s="4"/>
      <c r="P23" s="12">
        <f t="shared" si="2"/>
        <v>4642</v>
      </c>
      <c r="Q23" s="3">
        <f t="shared" si="3"/>
        <v>1300.1999999999998</v>
      </c>
      <c r="R23" s="12">
        <f t="shared" si="4"/>
        <v>3341.8</v>
      </c>
      <c r="S23" s="3">
        <f t="shared" si="5"/>
        <v>20699.8</v>
      </c>
      <c r="U23" s="33"/>
    </row>
    <row r="24" spans="1:21" ht="28.5" customHeight="1">
      <c r="A24" s="2">
        <v>599</v>
      </c>
      <c r="B24" s="11">
        <v>11</v>
      </c>
      <c r="C24" s="19" t="s">
        <v>71</v>
      </c>
      <c r="D24" s="19" t="s">
        <v>59</v>
      </c>
      <c r="E24" s="20" t="s">
        <v>36</v>
      </c>
      <c r="F24" s="21">
        <v>43586</v>
      </c>
      <c r="G24" s="22">
        <v>43952</v>
      </c>
      <c r="H24" s="3">
        <v>22000</v>
      </c>
      <c r="I24" s="3">
        <v>0</v>
      </c>
      <c r="J24" s="13">
        <v>631.4</v>
      </c>
      <c r="K24" s="3">
        <f t="shared" si="0"/>
        <v>1561.9999999999998</v>
      </c>
      <c r="L24" s="3">
        <v>220</v>
      </c>
      <c r="M24" s="13">
        <v>668.8</v>
      </c>
      <c r="N24" s="12">
        <f t="shared" si="1"/>
        <v>1559.8000000000002</v>
      </c>
      <c r="O24" s="3"/>
      <c r="P24" s="12">
        <f t="shared" si="2"/>
        <v>4642</v>
      </c>
      <c r="Q24" s="3">
        <f t="shared" si="3"/>
        <v>1300.1999999999998</v>
      </c>
      <c r="R24" s="12">
        <f t="shared" si="4"/>
        <v>3341.8</v>
      </c>
      <c r="S24" s="3">
        <f t="shared" si="5"/>
        <v>20699.8</v>
      </c>
      <c r="U24" s="33"/>
    </row>
    <row r="25" spans="1:21" ht="28.5" customHeight="1">
      <c r="A25" s="2">
        <v>608</v>
      </c>
      <c r="B25" s="11">
        <v>12</v>
      </c>
      <c r="C25" s="19" t="s">
        <v>73</v>
      </c>
      <c r="D25" s="19" t="s">
        <v>59</v>
      </c>
      <c r="E25" s="20" t="s">
        <v>34</v>
      </c>
      <c r="F25" s="21">
        <v>43313</v>
      </c>
      <c r="G25" s="23">
        <v>43678</v>
      </c>
      <c r="H25" s="3">
        <v>31500</v>
      </c>
      <c r="I25" s="3">
        <v>0</v>
      </c>
      <c r="J25" s="3">
        <v>904.05</v>
      </c>
      <c r="K25" s="3">
        <f t="shared" si="0"/>
        <v>2236.5</v>
      </c>
      <c r="L25" s="3">
        <v>330</v>
      </c>
      <c r="M25" s="3">
        <v>957.6</v>
      </c>
      <c r="N25" s="12">
        <f t="shared" si="1"/>
        <v>2233.3500000000004</v>
      </c>
      <c r="O25" s="3"/>
      <c r="P25" s="12">
        <f t="shared" si="2"/>
        <v>6661.500000000001</v>
      </c>
      <c r="Q25" s="3">
        <f t="shared" si="3"/>
        <v>1861.65</v>
      </c>
      <c r="R25" s="12">
        <f t="shared" si="4"/>
        <v>4799.85</v>
      </c>
      <c r="S25" s="3">
        <f t="shared" si="5"/>
        <v>29638.35</v>
      </c>
      <c r="U25" s="33"/>
    </row>
    <row r="26" spans="1:21" ht="28.5" customHeight="1">
      <c r="A26" s="2">
        <v>609</v>
      </c>
      <c r="B26" s="11">
        <v>13</v>
      </c>
      <c r="C26" s="19" t="s">
        <v>74</v>
      </c>
      <c r="D26" s="19" t="s">
        <v>59</v>
      </c>
      <c r="E26" s="20" t="s">
        <v>72</v>
      </c>
      <c r="F26" s="21">
        <v>43313</v>
      </c>
      <c r="G26" s="21">
        <v>43678</v>
      </c>
      <c r="H26" s="3">
        <v>23100</v>
      </c>
      <c r="I26" s="3">
        <v>0</v>
      </c>
      <c r="J26" s="3">
        <v>662.97</v>
      </c>
      <c r="K26" s="3">
        <f t="shared" si="0"/>
        <v>1640.1</v>
      </c>
      <c r="L26" s="3">
        <v>242</v>
      </c>
      <c r="M26" s="3">
        <v>702.24</v>
      </c>
      <c r="N26" s="12">
        <f t="shared" si="1"/>
        <v>1637.7900000000002</v>
      </c>
      <c r="O26" s="3"/>
      <c r="P26" s="12">
        <f t="shared" si="2"/>
        <v>4885.099999999999</v>
      </c>
      <c r="Q26" s="3">
        <f t="shared" si="3"/>
        <v>1365.21</v>
      </c>
      <c r="R26" s="12">
        <f t="shared" si="4"/>
        <v>3519.8900000000003</v>
      </c>
      <c r="S26" s="3">
        <f t="shared" si="5"/>
        <v>21734.79</v>
      </c>
      <c r="U26" s="33"/>
    </row>
    <row r="27" spans="1:21" ht="28.5" customHeight="1">
      <c r="A27" s="2">
        <v>619</v>
      </c>
      <c r="B27" s="11">
        <v>14</v>
      </c>
      <c r="C27" s="19" t="s">
        <v>76</v>
      </c>
      <c r="D27" s="19" t="s">
        <v>59</v>
      </c>
      <c r="E27" s="20" t="s">
        <v>36</v>
      </c>
      <c r="F27" s="21">
        <v>43586</v>
      </c>
      <c r="G27" s="21">
        <v>43952</v>
      </c>
      <c r="H27" s="3">
        <v>22000</v>
      </c>
      <c r="I27" s="3">
        <v>0</v>
      </c>
      <c r="J27" s="3">
        <v>631.4</v>
      </c>
      <c r="K27" s="3">
        <f t="shared" si="0"/>
        <v>1561.9999999999998</v>
      </c>
      <c r="L27" s="3">
        <v>220</v>
      </c>
      <c r="M27" s="3">
        <v>668.8</v>
      </c>
      <c r="N27" s="12">
        <f t="shared" si="1"/>
        <v>1559.8000000000002</v>
      </c>
      <c r="O27" s="3"/>
      <c r="P27" s="12">
        <f t="shared" si="2"/>
        <v>4642</v>
      </c>
      <c r="Q27" s="3">
        <f t="shared" si="3"/>
        <v>1300.1999999999998</v>
      </c>
      <c r="R27" s="12">
        <f t="shared" si="4"/>
        <v>3341.8</v>
      </c>
      <c r="S27" s="3">
        <f t="shared" si="5"/>
        <v>20699.8</v>
      </c>
      <c r="U27" s="33"/>
    </row>
    <row r="28" spans="1:21" ht="28.5" customHeight="1">
      <c r="A28" s="2">
        <v>637</v>
      </c>
      <c r="B28" s="11">
        <v>15</v>
      </c>
      <c r="C28" s="19" t="s">
        <v>135</v>
      </c>
      <c r="D28" s="19" t="s">
        <v>59</v>
      </c>
      <c r="E28" s="20" t="s">
        <v>92</v>
      </c>
      <c r="F28" s="21">
        <v>43374</v>
      </c>
      <c r="G28" s="21">
        <v>43739</v>
      </c>
      <c r="H28" s="3">
        <v>50000</v>
      </c>
      <c r="I28" s="3">
        <v>0</v>
      </c>
      <c r="J28" s="3">
        <v>1435</v>
      </c>
      <c r="K28" s="3">
        <f t="shared" si="0"/>
        <v>3549.9999999999995</v>
      </c>
      <c r="L28" s="3">
        <v>490.03</v>
      </c>
      <c r="M28" s="3">
        <v>1520</v>
      </c>
      <c r="N28" s="12">
        <f t="shared" si="1"/>
        <v>3545.0000000000005</v>
      </c>
      <c r="O28" s="3"/>
      <c r="P28" s="12">
        <f t="shared" si="2"/>
        <v>10540.03</v>
      </c>
      <c r="Q28" s="3">
        <f t="shared" si="3"/>
        <v>2955</v>
      </c>
      <c r="R28" s="12">
        <f t="shared" si="4"/>
        <v>7585.030000000001</v>
      </c>
      <c r="S28" s="3">
        <f t="shared" si="5"/>
        <v>47045</v>
      </c>
      <c r="U28" s="33"/>
    </row>
    <row r="29" spans="1:21" ht="28.5" customHeight="1">
      <c r="A29" s="2">
        <v>645</v>
      </c>
      <c r="B29" s="11">
        <v>16</v>
      </c>
      <c r="C29" s="19" t="s">
        <v>95</v>
      </c>
      <c r="D29" s="19" t="s">
        <v>59</v>
      </c>
      <c r="E29" s="20" t="s">
        <v>37</v>
      </c>
      <c r="F29" s="21">
        <v>43374</v>
      </c>
      <c r="G29" s="21">
        <v>43739</v>
      </c>
      <c r="H29" s="3">
        <v>28350</v>
      </c>
      <c r="I29" s="3">
        <v>0</v>
      </c>
      <c r="J29" s="3">
        <v>813.65</v>
      </c>
      <c r="K29" s="3">
        <f t="shared" si="0"/>
        <v>2012.85</v>
      </c>
      <c r="L29" s="3">
        <v>297</v>
      </c>
      <c r="M29" s="3">
        <v>861.84</v>
      </c>
      <c r="N29" s="12">
        <f t="shared" si="1"/>
        <v>2010.015</v>
      </c>
      <c r="O29" s="3"/>
      <c r="P29" s="12">
        <f t="shared" si="2"/>
        <v>5995.3550000000005</v>
      </c>
      <c r="Q29" s="3">
        <f t="shared" si="3"/>
        <v>1675.49</v>
      </c>
      <c r="R29" s="12">
        <f t="shared" si="4"/>
        <v>4319.865</v>
      </c>
      <c r="S29" s="3">
        <f t="shared" si="5"/>
        <v>26674.51</v>
      </c>
      <c r="U29" s="33"/>
    </row>
    <row r="30" spans="1:21" ht="28.5" customHeight="1">
      <c r="A30" s="2">
        <v>649</v>
      </c>
      <c r="B30" s="11">
        <v>17</v>
      </c>
      <c r="C30" s="19" t="s">
        <v>98</v>
      </c>
      <c r="D30" s="19" t="s">
        <v>59</v>
      </c>
      <c r="E30" s="20" t="s">
        <v>36</v>
      </c>
      <c r="F30" s="21">
        <v>43405</v>
      </c>
      <c r="G30" s="21">
        <v>43770</v>
      </c>
      <c r="H30" s="3">
        <v>22000</v>
      </c>
      <c r="I30" s="3">
        <v>0</v>
      </c>
      <c r="J30" s="3">
        <v>631.4</v>
      </c>
      <c r="K30" s="3">
        <f t="shared" si="0"/>
        <v>1561.9999999999998</v>
      </c>
      <c r="L30" s="3">
        <v>220</v>
      </c>
      <c r="M30" s="3">
        <v>668.8</v>
      </c>
      <c r="N30" s="12">
        <f t="shared" si="1"/>
        <v>1559.8000000000002</v>
      </c>
      <c r="O30" s="3"/>
      <c r="P30" s="12">
        <f t="shared" si="2"/>
        <v>4642</v>
      </c>
      <c r="Q30" s="3">
        <f t="shared" si="3"/>
        <v>1300.1999999999998</v>
      </c>
      <c r="R30" s="12">
        <f t="shared" si="4"/>
        <v>3341.8</v>
      </c>
      <c r="S30" s="3">
        <f t="shared" si="5"/>
        <v>20699.8</v>
      </c>
      <c r="U30" s="33"/>
    </row>
    <row r="31" spans="1:21" ht="28.5" customHeight="1">
      <c r="A31" s="2">
        <v>651</v>
      </c>
      <c r="B31" s="11">
        <v>18</v>
      </c>
      <c r="C31" s="19" t="s">
        <v>99</v>
      </c>
      <c r="D31" s="19" t="s">
        <v>59</v>
      </c>
      <c r="E31" s="20" t="s">
        <v>36</v>
      </c>
      <c r="F31" s="21">
        <v>43405</v>
      </c>
      <c r="G31" s="21">
        <v>43770</v>
      </c>
      <c r="H31" s="3">
        <v>22000</v>
      </c>
      <c r="I31" s="3">
        <v>0</v>
      </c>
      <c r="J31" s="3">
        <v>631.4</v>
      </c>
      <c r="K31" s="3">
        <f t="shared" si="0"/>
        <v>1561.9999999999998</v>
      </c>
      <c r="L31" s="3">
        <v>220</v>
      </c>
      <c r="M31" s="3">
        <v>668.8</v>
      </c>
      <c r="N31" s="12">
        <f t="shared" si="1"/>
        <v>1559.8000000000002</v>
      </c>
      <c r="O31" s="3"/>
      <c r="P31" s="12">
        <f t="shared" si="2"/>
        <v>4642</v>
      </c>
      <c r="Q31" s="3">
        <f t="shared" si="3"/>
        <v>1300.1999999999998</v>
      </c>
      <c r="R31" s="12">
        <f t="shared" si="4"/>
        <v>3341.8</v>
      </c>
      <c r="S31" s="3">
        <f t="shared" si="5"/>
        <v>20699.8</v>
      </c>
      <c r="U31" s="33"/>
    </row>
    <row r="32" spans="1:21" ht="28.5" customHeight="1">
      <c r="A32" s="2">
        <v>655</v>
      </c>
      <c r="B32" s="11">
        <v>19</v>
      </c>
      <c r="C32" s="19" t="s">
        <v>103</v>
      </c>
      <c r="D32" s="19" t="s">
        <v>59</v>
      </c>
      <c r="E32" s="20" t="s">
        <v>70</v>
      </c>
      <c r="F32" s="21">
        <v>43497</v>
      </c>
      <c r="G32" s="21">
        <v>43862</v>
      </c>
      <c r="H32" s="3">
        <v>13200</v>
      </c>
      <c r="I32" s="3">
        <v>0</v>
      </c>
      <c r="J32" s="3">
        <v>378.84</v>
      </c>
      <c r="K32" s="3">
        <f t="shared" si="0"/>
        <v>937.1999999999999</v>
      </c>
      <c r="L32" s="3">
        <v>132</v>
      </c>
      <c r="M32" s="3">
        <v>401.28</v>
      </c>
      <c r="N32" s="12">
        <f t="shared" si="1"/>
        <v>935.8800000000001</v>
      </c>
      <c r="O32" s="3">
        <v>1035.93</v>
      </c>
      <c r="P32" s="12">
        <f t="shared" si="2"/>
        <v>3821.13</v>
      </c>
      <c r="Q32" s="3">
        <f t="shared" si="3"/>
        <v>1816.05</v>
      </c>
      <c r="R32" s="12">
        <f t="shared" si="4"/>
        <v>2005.08</v>
      </c>
      <c r="S32" s="3">
        <f t="shared" si="5"/>
        <v>11383.95</v>
      </c>
      <c r="U32" s="33"/>
    </row>
    <row r="33" spans="1:21" ht="28.5" customHeight="1">
      <c r="A33" s="2">
        <v>658</v>
      </c>
      <c r="B33" s="11">
        <v>20</v>
      </c>
      <c r="C33" s="19" t="s">
        <v>102</v>
      </c>
      <c r="D33" s="19" t="s">
        <v>59</v>
      </c>
      <c r="E33" s="20" t="s">
        <v>120</v>
      </c>
      <c r="F33" s="21">
        <v>43497</v>
      </c>
      <c r="G33" s="21">
        <v>43862</v>
      </c>
      <c r="H33" s="3">
        <v>31500</v>
      </c>
      <c r="I33" s="3">
        <v>0</v>
      </c>
      <c r="J33" s="3">
        <v>904.05</v>
      </c>
      <c r="K33" s="3">
        <f t="shared" si="0"/>
        <v>2236.5</v>
      </c>
      <c r="L33" s="3">
        <v>330</v>
      </c>
      <c r="M33" s="3">
        <v>957.6</v>
      </c>
      <c r="N33" s="12">
        <f t="shared" si="1"/>
        <v>2233.3500000000004</v>
      </c>
      <c r="O33" s="3"/>
      <c r="P33" s="12">
        <f t="shared" si="2"/>
        <v>6661.500000000001</v>
      </c>
      <c r="Q33" s="3">
        <f t="shared" si="3"/>
        <v>1861.65</v>
      </c>
      <c r="R33" s="12">
        <f t="shared" si="4"/>
        <v>4799.85</v>
      </c>
      <c r="S33" s="3">
        <f t="shared" si="5"/>
        <v>29638.35</v>
      </c>
      <c r="U33" s="33"/>
    </row>
    <row r="34" spans="1:21" ht="28.5" customHeight="1">
      <c r="A34" s="2">
        <v>659</v>
      </c>
      <c r="B34" s="11">
        <v>21</v>
      </c>
      <c r="C34" s="19" t="s">
        <v>106</v>
      </c>
      <c r="D34" s="19" t="s">
        <v>59</v>
      </c>
      <c r="E34" s="20" t="s">
        <v>39</v>
      </c>
      <c r="F34" s="21">
        <v>43525</v>
      </c>
      <c r="G34" s="21">
        <v>43891</v>
      </c>
      <c r="H34" s="3">
        <v>26250</v>
      </c>
      <c r="I34" s="3">
        <v>0</v>
      </c>
      <c r="J34" s="3">
        <v>753.38</v>
      </c>
      <c r="K34" s="3">
        <f t="shared" si="0"/>
        <v>1863.7499999999998</v>
      </c>
      <c r="L34" s="3">
        <v>275</v>
      </c>
      <c r="M34" s="3">
        <v>798</v>
      </c>
      <c r="N34" s="12">
        <f t="shared" si="1"/>
        <v>1861.1250000000002</v>
      </c>
      <c r="O34" s="3">
        <v>1035.93</v>
      </c>
      <c r="P34" s="12">
        <v>5300</v>
      </c>
      <c r="Q34" s="3">
        <v>1477.5</v>
      </c>
      <c r="R34" s="12">
        <v>3822.5</v>
      </c>
      <c r="S34" s="3">
        <f t="shared" si="5"/>
        <v>24772.5</v>
      </c>
      <c r="U34" s="33"/>
    </row>
    <row r="35" spans="1:21" ht="28.5" customHeight="1">
      <c r="A35" s="2">
        <v>661</v>
      </c>
      <c r="B35" s="11">
        <v>22</v>
      </c>
      <c r="C35" s="19" t="s">
        <v>110</v>
      </c>
      <c r="D35" s="19" t="s">
        <v>59</v>
      </c>
      <c r="E35" s="20" t="s">
        <v>36</v>
      </c>
      <c r="F35" s="21">
        <v>43647</v>
      </c>
      <c r="G35" s="21">
        <v>44013</v>
      </c>
      <c r="H35" s="3">
        <v>22000</v>
      </c>
      <c r="I35" s="3">
        <v>0</v>
      </c>
      <c r="J35" s="3">
        <v>631.4</v>
      </c>
      <c r="K35" s="3">
        <f t="shared" si="0"/>
        <v>1561.9999999999998</v>
      </c>
      <c r="L35" s="3">
        <v>490.03</v>
      </c>
      <c r="M35" s="3">
        <v>668.8</v>
      </c>
      <c r="N35" s="12">
        <f t="shared" si="1"/>
        <v>1559.8000000000002</v>
      </c>
      <c r="O35" s="3"/>
      <c r="P35" s="12">
        <f>SUM(J35:O35)</f>
        <v>4912.03</v>
      </c>
      <c r="Q35" s="3">
        <f aca="true" t="shared" si="6" ref="Q35:Q65">J35+M35+O35+I35</f>
        <v>1300.1999999999998</v>
      </c>
      <c r="R35" s="12">
        <f>K35+L35+N35</f>
        <v>3611.83</v>
      </c>
      <c r="S35" s="3">
        <f t="shared" si="5"/>
        <v>20699.8</v>
      </c>
      <c r="U35" s="33"/>
    </row>
    <row r="36" spans="1:21" ht="28.5" customHeight="1">
      <c r="A36" s="2">
        <v>662</v>
      </c>
      <c r="B36" s="11">
        <v>23</v>
      </c>
      <c r="C36" s="19" t="s">
        <v>112</v>
      </c>
      <c r="D36" s="19" t="s">
        <v>59</v>
      </c>
      <c r="E36" s="20" t="s">
        <v>36</v>
      </c>
      <c r="F36" s="21">
        <v>43647</v>
      </c>
      <c r="G36" s="21">
        <v>44013</v>
      </c>
      <c r="H36" s="3">
        <v>22000</v>
      </c>
      <c r="I36" s="3">
        <v>0</v>
      </c>
      <c r="J36" s="3">
        <v>631.4</v>
      </c>
      <c r="K36" s="3">
        <f t="shared" si="0"/>
        <v>1561.9999999999998</v>
      </c>
      <c r="L36" s="3">
        <v>220</v>
      </c>
      <c r="M36" s="3">
        <v>668.8</v>
      </c>
      <c r="N36" s="12">
        <f t="shared" si="1"/>
        <v>1559.8000000000002</v>
      </c>
      <c r="O36" s="3"/>
      <c r="P36" s="12">
        <f>SUM(J36:O36)</f>
        <v>4642</v>
      </c>
      <c r="Q36" s="3">
        <f t="shared" si="6"/>
        <v>1300.1999999999998</v>
      </c>
      <c r="R36" s="12">
        <f>K36+L36+N36</f>
        <v>3341.8</v>
      </c>
      <c r="S36" s="3">
        <f t="shared" si="5"/>
        <v>20699.8</v>
      </c>
      <c r="U36" s="33"/>
    </row>
    <row r="37" spans="1:21" ht="28.5" customHeight="1">
      <c r="A37" s="2">
        <v>664</v>
      </c>
      <c r="B37" s="11">
        <v>24</v>
      </c>
      <c r="C37" s="19" t="s">
        <v>114</v>
      </c>
      <c r="D37" s="19" t="s">
        <v>59</v>
      </c>
      <c r="E37" s="20" t="s">
        <v>66</v>
      </c>
      <c r="F37" s="21">
        <v>43647</v>
      </c>
      <c r="G37" s="21">
        <v>44013</v>
      </c>
      <c r="H37" s="3">
        <v>35000</v>
      </c>
      <c r="I37" s="3">
        <v>0</v>
      </c>
      <c r="J37" s="3">
        <v>1004.5</v>
      </c>
      <c r="K37" s="3">
        <f t="shared" si="0"/>
        <v>2485</v>
      </c>
      <c r="L37" s="3">
        <v>385</v>
      </c>
      <c r="M37" s="3">
        <v>1064</v>
      </c>
      <c r="N37" s="12">
        <f t="shared" si="1"/>
        <v>2481.5</v>
      </c>
      <c r="O37" s="3"/>
      <c r="P37" s="12">
        <f>SUM(J37:O37)</f>
        <v>7420</v>
      </c>
      <c r="Q37" s="3">
        <f t="shared" si="6"/>
        <v>2068.5</v>
      </c>
      <c r="R37" s="12">
        <f>K37+L37+N37</f>
        <v>5351.5</v>
      </c>
      <c r="S37" s="3">
        <f t="shared" si="5"/>
        <v>32931.5</v>
      </c>
      <c r="U37" s="33"/>
    </row>
    <row r="38" spans="1:21" ht="28.5" customHeight="1">
      <c r="A38" s="2">
        <v>665</v>
      </c>
      <c r="B38" s="11">
        <v>25</v>
      </c>
      <c r="C38" s="19" t="s">
        <v>122</v>
      </c>
      <c r="D38" s="19" t="s">
        <v>59</v>
      </c>
      <c r="E38" s="20" t="s">
        <v>70</v>
      </c>
      <c r="F38" s="21">
        <v>43647</v>
      </c>
      <c r="G38" s="21">
        <v>44013</v>
      </c>
      <c r="H38" s="3">
        <v>16500</v>
      </c>
      <c r="I38" s="3">
        <v>0</v>
      </c>
      <c r="J38" s="13">
        <v>473.55</v>
      </c>
      <c r="K38" s="3">
        <f t="shared" si="0"/>
        <v>1171.5</v>
      </c>
      <c r="L38" s="3">
        <v>132</v>
      </c>
      <c r="M38" s="13">
        <v>501.6</v>
      </c>
      <c r="N38" s="12">
        <f t="shared" si="1"/>
        <v>1169.8500000000001</v>
      </c>
      <c r="O38" s="3"/>
      <c r="P38" s="12">
        <f>SUM(J38:O38)</f>
        <v>3448.5</v>
      </c>
      <c r="Q38" s="3">
        <f t="shared" si="6"/>
        <v>975.1500000000001</v>
      </c>
      <c r="R38" s="12">
        <f>K38+L38+N38</f>
        <v>2473.3500000000004</v>
      </c>
      <c r="S38" s="3">
        <f t="shared" si="5"/>
        <v>15524.85</v>
      </c>
      <c r="U38" s="33"/>
    </row>
    <row r="39" spans="1:21" ht="28.5" customHeight="1">
      <c r="A39">
        <v>1005</v>
      </c>
      <c r="B39" s="11">
        <v>26</v>
      </c>
      <c r="C39" s="19" t="s">
        <v>38</v>
      </c>
      <c r="D39" s="19" t="s">
        <v>59</v>
      </c>
      <c r="E39" s="20" t="s">
        <v>27</v>
      </c>
      <c r="F39" s="21">
        <v>43014</v>
      </c>
      <c r="G39" s="21">
        <v>43744</v>
      </c>
      <c r="H39" s="3">
        <v>12000</v>
      </c>
      <c r="I39" s="3">
        <v>1200</v>
      </c>
      <c r="J39" s="26">
        <v>0</v>
      </c>
      <c r="K39" s="3">
        <v>0</v>
      </c>
      <c r="L39" s="26">
        <v>0</v>
      </c>
      <c r="M39" s="26">
        <v>0</v>
      </c>
      <c r="N39" s="12">
        <v>0</v>
      </c>
      <c r="O39" s="3"/>
      <c r="P39" s="12">
        <v>0</v>
      </c>
      <c r="Q39" s="3">
        <f t="shared" si="6"/>
        <v>1200</v>
      </c>
      <c r="R39" s="12">
        <f>K39+L39+N39</f>
        <v>0</v>
      </c>
      <c r="S39" s="3">
        <f t="shared" si="5"/>
        <v>10800</v>
      </c>
      <c r="U39" s="33"/>
    </row>
    <row r="40" spans="1:21" ht="28.5" customHeight="1">
      <c r="A40">
        <v>501</v>
      </c>
      <c r="B40" s="11">
        <v>27</v>
      </c>
      <c r="C40" s="19" t="s">
        <v>30</v>
      </c>
      <c r="D40" s="19" t="s">
        <v>59</v>
      </c>
      <c r="E40" s="20" t="s">
        <v>31</v>
      </c>
      <c r="F40" s="21">
        <v>43525</v>
      </c>
      <c r="G40" s="21">
        <v>43891</v>
      </c>
      <c r="H40" s="3">
        <v>15000</v>
      </c>
      <c r="I40" s="3">
        <v>1500</v>
      </c>
      <c r="J40" s="3">
        <v>0</v>
      </c>
      <c r="K40" s="3"/>
      <c r="L40" s="3">
        <v>0</v>
      </c>
      <c r="M40" s="3">
        <v>0</v>
      </c>
      <c r="N40" s="12">
        <v>0</v>
      </c>
      <c r="O40" s="3"/>
      <c r="P40" s="12">
        <v>0</v>
      </c>
      <c r="Q40" s="3">
        <f t="shared" si="6"/>
        <v>1500</v>
      </c>
      <c r="R40" s="12">
        <v>0</v>
      </c>
      <c r="S40" s="3">
        <f t="shared" si="5"/>
        <v>13500</v>
      </c>
      <c r="U40" s="33"/>
    </row>
    <row r="41" spans="1:21" ht="28.5" customHeight="1">
      <c r="A41" s="2">
        <v>667</v>
      </c>
      <c r="B41" s="11">
        <v>28</v>
      </c>
      <c r="C41" s="19" t="s">
        <v>111</v>
      </c>
      <c r="D41" s="19" t="s">
        <v>59</v>
      </c>
      <c r="E41" s="20" t="s">
        <v>36</v>
      </c>
      <c r="F41" s="21">
        <v>43647</v>
      </c>
      <c r="G41" s="21">
        <v>44013</v>
      </c>
      <c r="H41" s="3">
        <v>33000</v>
      </c>
      <c r="I41" s="3">
        <v>0</v>
      </c>
      <c r="J41" s="13">
        <v>947.1</v>
      </c>
      <c r="K41" s="3">
        <f aca="true" t="shared" si="7" ref="K41:K82">+H41*7.1%</f>
        <v>2343</v>
      </c>
      <c r="L41" s="3">
        <v>220</v>
      </c>
      <c r="M41" s="13">
        <v>1003.2</v>
      </c>
      <c r="N41" s="12">
        <f aca="true" t="shared" si="8" ref="N41:N82">+H41*7.09%</f>
        <v>2339.7000000000003</v>
      </c>
      <c r="O41" s="3"/>
      <c r="P41" s="12">
        <f aca="true" t="shared" si="9" ref="P41:P82">SUM(J41:O41)</f>
        <v>6853</v>
      </c>
      <c r="Q41" s="3">
        <f t="shared" si="6"/>
        <v>1950.3000000000002</v>
      </c>
      <c r="R41" s="12">
        <f aca="true" t="shared" si="10" ref="R41:R82">K41+L41+N41</f>
        <v>4902.700000000001</v>
      </c>
      <c r="S41" s="3">
        <f t="shared" si="5"/>
        <v>31049.7</v>
      </c>
      <c r="U41" s="33"/>
    </row>
    <row r="42" spans="1:21" ht="28.5" customHeight="1">
      <c r="A42" s="2">
        <v>668</v>
      </c>
      <c r="B42" s="11">
        <v>29</v>
      </c>
      <c r="C42" s="19" t="s">
        <v>123</v>
      </c>
      <c r="D42" s="19" t="s">
        <v>59</v>
      </c>
      <c r="E42" s="20" t="s">
        <v>39</v>
      </c>
      <c r="F42" s="21">
        <v>43556</v>
      </c>
      <c r="G42" s="21">
        <v>43739</v>
      </c>
      <c r="H42" s="3">
        <v>30000</v>
      </c>
      <c r="I42" s="3">
        <v>0</v>
      </c>
      <c r="J42" s="3">
        <v>861</v>
      </c>
      <c r="K42" s="3">
        <f t="shared" si="7"/>
        <v>2130</v>
      </c>
      <c r="L42" s="3">
        <f aca="true" t="shared" si="11" ref="L42:L47">+H42*1.1%</f>
        <v>330.00000000000006</v>
      </c>
      <c r="M42" s="3">
        <v>912</v>
      </c>
      <c r="N42" s="12">
        <f t="shared" si="8"/>
        <v>2127</v>
      </c>
      <c r="O42" s="3"/>
      <c r="P42" s="12">
        <f t="shared" si="9"/>
        <v>6360</v>
      </c>
      <c r="Q42" s="3">
        <f t="shared" si="6"/>
        <v>1773</v>
      </c>
      <c r="R42" s="12">
        <f t="shared" si="10"/>
        <v>4587</v>
      </c>
      <c r="S42" s="3">
        <f t="shared" si="5"/>
        <v>28227</v>
      </c>
      <c r="U42" s="33"/>
    </row>
    <row r="43" spans="1:21" ht="28.5" customHeight="1">
      <c r="A43" s="2">
        <v>672</v>
      </c>
      <c r="B43" s="11">
        <v>30</v>
      </c>
      <c r="C43" s="19" t="s">
        <v>126</v>
      </c>
      <c r="D43" s="19" t="s">
        <v>59</v>
      </c>
      <c r="E43" s="20" t="s">
        <v>36</v>
      </c>
      <c r="F43" s="21">
        <v>43556</v>
      </c>
      <c r="G43" s="21">
        <v>43739</v>
      </c>
      <c r="H43" s="3">
        <v>33000</v>
      </c>
      <c r="I43" s="3">
        <v>0</v>
      </c>
      <c r="J43" s="3">
        <v>947.1</v>
      </c>
      <c r="K43" s="3">
        <f t="shared" si="7"/>
        <v>2343</v>
      </c>
      <c r="L43" s="3">
        <f t="shared" si="11"/>
        <v>363.00000000000006</v>
      </c>
      <c r="M43" s="3">
        <v>1003.2</v>
      </c>
      <c r="N43" s="12">
        <f t="shared" si="8"/>
        <v>2339.7000000000003</v>
      </c>
      <c r="O43" s="3"/>
      <c r="P43" s="12">
        <f t="shared" si="9"/>
        <v>6996</v>
      </c>
      <c r="Q43" s="3">
        <f t="shared" si="6"/>
        <v>1950.3000000000002</v>
      </c>
      <c r="R43" s="12">
        <f t="shared" si="10"/>
        <v>5045.700000000001</v>
      </c>
      <c r="S43" s="3">
        <f t="shared" si="5"/>
        <v>31049.7</v>
      </c>
      <c r="U43" s="33"/>
    </row>
    <row r="44" spans="1:21" ht="28.5" customHeight="1">
      <c r="A44" s="2">
        <v>673</v>
      </c>
      <c r="B44" s="11">
        <v>31</v>
      </c>
      <c r="C44" s="19" t="s">
        <v>127</v>
      </c>
      <c r="D44" s="19" t="s">
        <v>59</v>
      </c>
      <c r="E44" s="20" t="s">
        <v>70</v>
      </c>
      <c r="F44" s="21">
        <v>43556</v>
      </c>
      <c r="G44" s="21">
        <v>43739</v>
      </c>
      <c r="H44" s="3">
        <v>15000</v>
      </c>
      <c r="I44" s="3">
        <v>0</v>
      </c>
      <c r="J44" s="3">
        <v>430.5</v>
      </c>
      <c r="K44" s="3">
        <f t="shared" si="7"/>
        <v>1065</v>
      </c>
      <c r="L44" s="3">
        <f t="shared" si="11"/>
        <v>165.00000000000003</v>
      </c>
      <c r="M44" s="3">
        <v>456</v>
      </c>
      <c r="N44" s="12">
        <f t="shared" si="8"/>
        <v>1063.5</v>
      </c>
      <c r="O44" s="3"/>
      <c r="P44" s="12">
        <f t="shared" si="9"/>
        <v>3180</v>
      </c>
      <c r="Q44" s="3">
        <f t="shared" si="6"/>
        <v>886.5</v>
      </c>
      <c r="R44" s="12">
        <f t="shared" si="10"/>
        <v>2293.5</v>
      </c>
      <c r="S44" s="3">
        <f t="shared" si="5"/>
        <v>14113.5</v>
      </c>
      <c r="U44" s="33"/>
    </row>
    <row r="45" spans="1:21" ht="28.5" customHeight="1">
      <c r="A45" s="2">
        <v>674</v>
      </c>
      <c r="B45" s="11">
        <v>32</v>
      </c>
      <c r="C45" s="19" t="s">
        <v>128</v>
      </c>
      <c r="D45" s="19" t="s">
        <v>59</v>
      </c>
      <c r="E45" s="20" t="s">
        <v>36</v>
      </c>
      <c r="F45" s="21">
        <v>43556</v>
      </c>
      <c r="G45" s="23">
        <v>43739</v>
      </c>
      <c r="H45" s="4">
        <v>15000</v>
      </c>
      <c r="I45" s="3">
        <v>0</v>
      </c>
      <c r="J45" s="4">
        <v>430.5</v>
      </c>
      <c r="K45" s="3">
        <f t="shared" si="7"/>
        <v>1065</v>
      </c>
      <c r="L45" s="4">
        <f t="shared" si="11"/>
        <v>165.00000000000003</v>
      </c>
      <c r="M45" s="4">
        <v>456</v>
      </c>
      <c r="N45" s="12">
        <f t="shared" si="8"/>
        <v>1063.5</v>
      </c>
      <c r="O45" s="4"/>
      <c r="P45" s="12">
        <f t="shared" si="9"/>
        <v>3180</v>
      </c>
      <c r="Q45" s="3">
        <f t="shared" si="6"/>
        <v>886.5</v>
      </c>
      <c r="R45" s="15">
        <f t="shared" si="10"/>
        <v>2293.5</v>
      </c>
      <c r="S45" s="3">
        <f t="shared" si="5"/>
        <v>14113.5</v>
      </c>
      <c r="U45" s="33"/>
    </row>
    <row r="46" spans="1:21" ht="29.25" customHeight="1">
      <c r="A46" s="2">
        <v>675</v>
      </c>
      <c r="B46" s="11">
        <v>33</v>
      </c>
      <c r="C46" s="19" t="s">
        <v>129</v>
      </c>
      <c r="D46" s="19" t="s">
        <v>59</v>
      </c>
      <c r="E46" s="20" t="s">
        <v>70</v>
      </c>
      <c r="F46" s="21">
        <v>43556</v>
      </c>
      <c r="G46" s="21">
        <v>43739</v>
      </c>
      <c r="H46" s="3">
        <v>15000</v>
      </c>
      <c r="I46" s="3">
        <v>0</v>
      </c>
      <c r="J46" s="3">
        <v>430.5</v>
      </c>
      <c r="K46" s="3">
        <f t="shared" si="7"/>
        <v>1065</v>
      </c>
      <c r="L46" s="3">
        <f t="shared" si="11"/>
        <v>165.00000000000003</v>
      </c>
      <c r="M46" s="3">
        <v>456</v>
      </c>
      <c r="N46" s="12">
        <f t="shared" si="8"/>
        <v>1063.5</v>
      </c>
      <c r="O46" s="3"/>
      <c r="P46" s="12">
        <f t="shared" si="9"/>
        <v>3180</v>
      </c>
      <c r="Q46" s="3">
        <f t="shared" si="6"/>
        <v>886.5</v>
      </c>
      <c r="R46" s="12">
        <f t="shared" si="10"/>
        <v>2293.5</v>
      </c>
      <c r="S46" s="3">
        <f t="shared" si="5"/>
        <v>14113.5</v>
      </c>
      <c r="U46" s="33"/>
    </row>
    <row r="47" spans="1:21" ht="29.25" customHeight="1">
      <c r="A47" s="2">
        <v>676</v>
      </c>
      <c r="B47" s="11">
        <v>34</v>
      </c>
      <c r="C47" s="19" t="s">
        <v>130</v>
      </c>
      <c r="D47" s="19" t="s">
        <v>59</v>
      </c>
      <c r="E47" s="20" t="s">
        <v>70</v>
      </c>
      <c r="F47" s="21">
        <v>43556</v>
      </c>
      <c r="G47" s="21">
        <v>43739</v>
      </c>
      <c r="H47" s="3">
        <v>15000</v>
      </c>
      <c r="I47" s="3">
        <v>0</v>
      </c>
      <c r="J47" s="3">
        <v>430.5</v>
      </c>
      <c r="K47" s="3">
        <f t="shared" si="7"/>
        <v>1065</v>
      </c>
      <c r="L47" s="3">
        <f t="shared" si="11"/>
        <v>165.00000000000003</v>
      </c>
      <c r="M47" s="3">
        <v>456</v>
      </c>
      <c r="N47" s="12">
        <f t="shared" si="8"/>
        <v>1063.5</v>
      </c>
      <c r="O47" s="3"/>
      <c r="P47" s="12">
        <f t="shared" si="9"/>
        <v>3180</v>
      </c>
      <c r="Q47" s="3">
        <f t="shared" si="6"/>
        <v>886.5</v>
      </c>
      <c r="R47" s="12">
        <f t="shared" si="10"/>
        <v>2293.5</v>
      </c>
      <c r="S47" s="3">
        <f t="shared" si="5"/>
        <v>14113.5</v>
      </c>
      <c r="U47" s="33"/>
    </row>
    <row r="48" spans="1:21" ht="29.25" customHeight="1">
      <c r="A48" s="2">
        <v>648</v>
      </c>
      <c r="B48" s="11">
        <v>35</v>
      </c>
      <c r="C48" s="19" t="s">
        <v>97</v>
      </c>
      <c r="D48" s="19" t="s">
        <v>115</v>
      </c>
      <c r="E48" s="20" t="s">
        <v>51</v>
      </c>
      <c r="F48" s="21">
        <v>43405</v>
      </c>
      <c r="G48" s="21">
        <v>43770</v>
      </c>
      <c r="H48" s="3">
        <v>60000</v>
      </c>
      <c r="I48" s="3">
        <v>0</v>
      </c>
      <c r="J48" s="13">
        <v>1722</v>
      </c>
      <c r="K48" s="3">
        <f t="shared" si="7"/>
        <v>4260</v>
      </c>
      <c r="L48" s="3">
        <v>490.03</v>
      </c>
      <c r="M48" s="13">
        <v>1824</v>
      </c>
      <c r="N48" s="12">
        <f t="shared" si="8"/>
        <v>4254</v>
      </c>
      <c r="O48" s="3"/>
      <c r="P48" s="12">
        <f t="shared" si="9"/>
        <v>12550.029999999999</v>
      </c>
      <c r="Q48" s="3">
        <f t="shared" si="6"/>
        <v>3546</v>
      </c>
      <c r="R48" s="12">
        <f t="shared" si="10"/>
        <v>9004.029999999999</v>
      </c>
      <c r="S48" s="3">
        <f t="shared" si="5"/>
        <v>56454</v>
      </c>
      <c r="U48" s="33"/>
    </row>
    <row r="49" spans="1:21" ht="29.25" customHeight="1">
      <c r="A49" s="2">
        <v>652</v>
      </c>
      <c r="B49" s="11">
        <v>36</v>
      </c>
      <c r="C49" s="19" t="s">
        <v>96</v>
      </c>
      <c r="D49" s="19" t="s">
        <v>115</v>
      </c>
      <c r="E49" s="20" t="s">
        <v>75</v>
      </c>
      <c r="F49" s="21">
        <v>43405</v>
      </c>
      <c r="G49" s="21">
        <v>43770</v>
      </c>
      <c r="H49" s="3">
        <v>26250</v>
      </c>
      <c r="I49" s="3">
        <v>0</v>
      </c>
      <c r="J49" s="13">
        <v>753.38</v>
      </c>
      <c r="K49" s="3">
        <f t="shared" si="7"/>
        <v>1863.7499999999998</v>
      </c>
      <c r="L49" s="3">
        <v>275</v>
      </c>
      <c r="M49" s="13">
        <v>798</v>
      </c>
      <c r="N49" s="12">
        <f t="shared" si="8"/>
        <v>1861.1250000000002</v>
      </c>
      <c r="O49" s="3"/>
      <c r="P49" s="12">
        <f t="shared" si="9"/>
        <v>5551.255</v>
      </c>
      <c r="Q49" s="3">
        <f t="shared" si="6"/>
        <v>1551.38</v>
      </c>
      <c r="R49" s="12">
        <f t="shared" si="10"/>
        <v>3999.875</v>
      </c>
      <c r="S49" s="3">
        <f t="shared" si="5"/>
        <v>24698.62</v>
      </c>
      <c r="U49" s="33"/>
    </row>
    <row r="50" spans="1:21" ht="29.25" customHeight="1">
      <c r="A50" s="2">
        <v>650</v>
      </c>
      <c r="B50" s="11">
        <v>37</v>
      </c>
      <c r="C50" s="19" t="s">
        <v>101</v>
      </c>
      <c r="D50" s="19" t="s">
        <v>100</v>
      </c>
      <c r="E50" s="20" t="s">
        <v>119</v>
      </c>
      <c r="F50" s="21">
        <v>43405</v>
      </c>
      <c r="G50" s="21">
        <v>43770</v>
      </c>
      <c r="H50" s="3">
        <v>110000</v>
      </c>
      <c r="I50" s="3">
        <v>14457.62</v>
      </c>
      <c r="J50" s="13">
        <v>3157</v>
      </c>
      <c r="K50" s="3">
        <f t="shared" si="7"/>
        <v>7809.999999999999</v>
      </c>
      <c r="L50" s="3">
        <v>490.03</v>
      </c>
      <c r="M50" s="13">
        <v>3344</v>
      </c>
      <c r="N50" s="12">
        <f t="shared" si="8"/>
        <v>7799.000000000001</v>
      </c>
      <c r="O50" s="3"/>
      <c r="P50" s="12">
        <f t="shared" si="9"/>
        <v>22600.030000000002</v>
      </c>
      <c r="Q50" s="3">
        <f t="shared" si="6"/>
        <v>20958.620000000003</v>
      </c>
      <c r="R50" s="12">
        <f t="shared" si="10"/>
        <v>16099.029999999999</v>
      </c>
      <c r="S50" s="3">
        <f t="shared" si="5"/>
        <v>89041.38</v>
      </c>
      <c r="U50" s="33"/>
    </row>
    <row r="51" spans="1:21" ht="29.25" customHeight="1">
      <c r="A51" s="2">
        <v>671</v>
      </c>
      <c r="B51" s="11">
        <v>38</v>
      </c>
      <c r="C51" s="19" t="s">
        <v>124</v>
      </c>
      <c r="D51" s="19" t="s">
        <v>133</v>
      </c>
      <c r="E51" s="20" t="s">
        <v>37</v>
      </c>
      <c r="F51" s="21">
        <v>43556</v>
      </c>
      <c r="G51" s="21">
        <v>43739</v>
      </c>
      <c r="H51" s="3">
        <v>34000</v>
      </c>
      <c r="I51" s="26">
        <v>0</v>
      </c>
      <c r="J51" s="26">
        <v>975.8</v>
      </c>
      <c r="K51" s="3">
        <f t="shared" si="7"/>
        <v>2414</v>
      </c>
      <c r="L51" s="26">
        <f>+H51*1.1%</f>
        <v>374.00000000000006</v>
      </c>
      <c r="M51" s="26">
        <v>1033.6</v>
      </c>
      <c r="N51" s="12">
        <f t="shared" si="8"/>
        <v>2410.6000000000004</v>
      </c>
      <c r="O51" s="3"/>
      <c r="P51" s="12">
        <f t="shared" si="9"/>
        <v>7208</v>
      </c>
      <c r="Q51" s="3">
        <f t="shared" si="6"/>
        <v>2009.3999999999999</v>
      </c>
      <c r="R51" s="12">
        <f t="shared" si="10"/>
        <v>5198.6</v>
      </c>
      <c r="S51" s="3">
        <f t="shared" si="5"/>
        <v>31990.6</v>
      </c>
      <c r="U51" s="33"/>
    </row>
    <row r="52" spans="1:21" ht="29.25" customHeight="1">
      <c r="A52" s="2">
        <v>555</v>
      </c>
      <c r="B52" s="11">
        <v>39</v>
      </c>
      <c r="C52" s="19" t="s">
        <v>45</v>
      </c>
      <c r="D52" s="19" t="s">
        <v>60</v>
      </c>
      <c r="E52" s="20" t="s">
        <v>33</v>
      </c>
      <c r="F52" s="21">
        <v>43556</v>
      </c>
      <c r="G52" s="21">
        <v>43922</v>
      </c>
      <c r="H52" s="3">
        <v>22000</v>
      </c>
      <c r="I52" s="3">
        <v>0</v>
      </c>
      <c r="J52" s="3">
        <v>631.4</v>
      </c>
      <c r="K52" s="3">
        <f t="shared" si="7"/>
        <v>1561.9999999999998</v>
      </c>
      <c r="L52" s="3">
        <v>220</v>
      </c>
      <c r="M52" s="3">
        <v>668.8</v>
      </c>
      <c r="N52" s="12">
        <f t="shared" si="8"/>
        <v>1559.8000000000002</v>
      </c>
      <c r="O52" s="3"/>
      <c r="P52" s="12">
        <f t="shared" si="9"/>
        <v>4642</v>
      </c>
      <c r="Q52" s="3">
        <f t="shared" si="6"/>
        <v>1300.1999999999998</v>
      </c>
      <c r="R52" s="12">
        <f t="shared" si="10"/>
        <v>3341.8</v>
      </c>
      <c r="S52" s="3">
        <f t="shared" si="5"/>
        <v>20699.8</v>
      </c>
      <c r="U52" s="33"/>
    </row>
    <row r="53" spans="1:21" ht="29.25" customHeight="1">
      <c r="A53" s="2">
        <v>621</v>
      </c>
      <c r="B53" s="11">
        <v>40</v>
      </c>
      <c r="C53" s="19" t="s">
        <v>83</v>
      </c>
      <c r="D53" s="19" t="s">
        <v>60</v>
      </c>
      <c r="E53" s="20" t="s">
        <v>85</v>
      </c>
      <c r="F53" s="21">
        <v>43313</v>
      </c>
      <c r="G53" s="21">
        <v>43678</v>
      </c>
      <c r="H53" s="3">
        <v>35000</v>
      </c>
      <c r="I53" s="3">
        <v>0</v>
      </c>
      <c r="J53" s="3">
        <v>1004.5</v>
      </c>
      <c r="K53" s="3">
        <f t="shared" si="7"/>
        <v>2485</v>
      </c>
      <c r="L53" s="3">
        <v>385</v>
      </c>
      <c r="M53" s="3">
        <v>1064</v>
      </c>
      <c r="N53" s="12">
        <f t="shared" si="8"/>
        <v>2481.5</v>
      </c>
      <c r="O53" s="3"/>
      <c r="P53" s="12">
        <f t="shared" si="9"/>
        <v>7420</v>
      </c>
      <c r="Q53" s="3">
        <f t="shared" si="6"/>
        <v>2068.5</v>
      </c>
      <c r="R53" s="12">
        <f t="shared" si="10"/>
        <v>5351.5</v>
      </c>
      <c r="S53" s="3">
        <f t="shared" si="5"/>
        <v>32931.5</v>
      </c>
      <c r="U53" s="33"/>
    </row>
    <row r="54" spans="1:21" ht="29.25" customHeight="1">
      <c r="A54" s="2">
        <v>622</v>
      </c>
      <c r="B54" s="11">
        <v>41</v>
      </c>
      <c r="C54" s="19" t="s">
        <v>84</v>
      </c>
      <c r="D54" s="19" t="s">
        <v>60</v>
      </c>
      <c r="E54" s="20" t="s">
        <v>67</v>
      </c>
      <c r="F54" s="21">
        <v>43313</v>
      </c>
      <c r="G54" s="21">
        <v>43678</v>
      </c>
      <c r="H54" s="3">
        <v>32000</v>
      </c>
      <c r="I54" s="3">
        <v>0</v>
      </c>
      <c r="J54" s="3">
        <v>918.4</v>
      </c>
      <c r="K54" s="3">
        <f t="shared" si="7"/>
        <v>2272</v>
      </c>
      <c r="L54" s="3">
        <v>352</v>
      </c>
      <c r="M54" s="3">
        <v>972.8</v>
      </c>
      <c r="N54" s="12">
        <f t="shared" si="8"/>
        <v>2268.8</v>
      </c>
      <c r="O54" s="3"/>
      <c r="P54" s="12">
        <f t="shared" si="9"/>
        <v>6784</v>
      </c>
      <c r="Q54" s="3">
        <f t="shared" si="6"/>
        <v>1891.1999999999998</v>
      </c>
      <c r="R54" s="12">
        <f t="shared" si="10"/>
        <v>4892.8</v>
      </c>
      <c r="S54" s="3">
        <f t="shared" si="5"/>
        <v>30108.8</v>
      </c>
      <c r="U54" s="33"/>
    </row>
    <row r="55" spans="1:21" ht="29.25" customHeight="1">
      <c r="A55" s="2">
        <v>644</v>
      </c>
      <c r="B55" s="11">
        <v>42</v>
      </c>
      <c r="C55" s="19" t="s">
        <v>94</v>
      </c>
      <c r="D55" s="19" t="s">
        <v>60</v>
      </c>
      <c r="E55" s="20" t="s">
        <v>118</v>
      </c>
      <c r="F55" s="21">
        <v>43374</v>
      </c>
      <c r="G55" s="21">
        <v>43739</v>
      </c>
      <c r="H55" s="3">
        <v>50000</v>
      </c>
      <c r="I55" s="3">
        <v>1854</v>
      </c>
      <c r="J55" s="3">
        <v>1435</v>
      </c>
      <c r="K55" s="3">
        <f t="shared" si="7"/>
        <v>3549.9999999999995</v>
      </c>
      <c r="L55" s="3">
        <v>490.03</v>
      </c>
      <c r="M55" s="3">
        <v>1520</v>
      </c>
      <c r="N55" s="12">
        <f t="shared" si="8"/>
        <v>3545.0000000000005</v>
      </c>
      <c r="O55" s="3"/>
      <c r="P55" s="12">
        <f t="shared" si="9"/>
        <v>10540.03</v>
      </c>
      <c r="Q55" s="3">
        <f t="shared" si="6"/>
        <v>4809</v>
      </c>
      <c r="R55" s="12">
        <f t="shared" si="10"/>
        <v>7585.030000000001</v>
      </c>
      <c r="S55" s="3">
        <f t="shared" si="5"/>
        <v>45191</v>
      </c>
      <c r="U55" s="33"/>
    </row>
    <row r="56" spans="1:21" ht="29.25" customHeight="1">
      <c r="A56" s="2">
        <v>657</v>
      </c>
      <c r="B56" s="11">
        <v>43</v>
      </c>
      <c r="C56" s="19" t="s">
        <v>104</v>
      </c>
      <c r="D56" s="19" t="s">
        <v>60</v>
      </c>
      <c r="E56" s="20" t="s">
        <v>120</v>
      </c>
      <c r="F56" s="21">
        <v>43497</v>
      </c>
      <c r="G56" s="21">
        <v>43862</v>
      </c>
      <c r="H56" s="3">
        <v>26250</v>
      </c>
      <c r="I56" s="3">
        <v>0</v>
      </c>
      <c r="J56" s="3">
        <v>753.38</v>
      </c>
      <c r="K56" s="3">
        <f t="shared" si="7"/>
        <v>1863.7499999999998</v>
      </c>
      <c r="L56" s="3">
        <v>275</v>
      </c>
      <c r="M56" s="3">
        <v>798</v>
      </c>
      <c r="N56" s="12">
        <f t="shared" si="8"/>
        <v>1861.1250000000002</v>
      </c>
      <c r="O56" s="3"/>
      <c r="P56" s="12">
        <f t="shared" si="9"/>
        <v>5551.255</v>
      </c>
      <c r="Q56" s="3">
        <f t="shared" si="6"/>
        <v>1551.38</v>
      </c>
      <c r="R56" s="12">
        <f t="shared" si="10"/>
        <v>3999.875</v>
      </c>
      <c r="S56" s="3">
        <f t="shared" si="5"/>
        <v>24698.62</v>
      </c>
      <c r="U56" s="33"/>
    </row>
    <row r="57" spans="1:21" ht="29.25" customHeight="1">
      <c r="A57" s="2">
        <v>670</v>
      </c>
      <c r="B57" s="11">
        <v>44</v>
      </c>
      <c r="C57" s="19" t="s">
        <v>125</v>
      </c>
      <c r="D57" s="19" t="s">
        <v>134</v>
      </c>
      <c r="E57" s="20" t="s">
        <v>132</v>
      </c>
      <c r="F57" s="21">
        <v>43556</v>
      </c>
      <c r="G57" s="21">
        <v>43739</v>
      </c>
      <c r="H57" s="3">
        <v>40000</v>
      </c>
      <c r="I57" s="3">
        <v>442.65</v>
      </c>
      <c r="J57" s="3">
        <v>1148</v>
      </c>
      <c r="K57" s="3">
        <f t="shared" si="7"/>
        <v>2839.9999999999995</v>
      </c>
      <c r="L57" s="3">
        <f>+H57*1.1%</f>
        <v>440.00000000000006</v>
      </c>
      <c r="M57" s="3">
        <v>1216</v>
      </c>
      <c r="N57" s="12">
        <f t="shared" si="8"/>
        <v>2836</v>
      </c>
      <c r="O57" s="3"/>
      <c r="P57" s="12">
        <f t="shared" si="9"/>
        <v>8480</v>
      </c>
      <c r="Q57" s="3">
        <f t="shared" si="6"/>
        <v>2806.65</v>
      </c>
      <c r="R57" s="12">
        <f t="shared" si="10"/>
        <v>6116</v>
      </c>
      <c r="S57" s="3">
        <f t="shared" si="5"/>
        <v>37193.35</v>
      </c>
      <c r="U57" s="33"/>
    </row>
    <row r="58" spans="1:21" ht="29.25" customHeight="1">
      <c r="A58">
        <v>656</v>
      </c>
      <c r="B58" s="11">
        <v>45</v>
      </c>
      <c r="C58" s="19" t="s">
        <v>105</v>
      </c>
      <c r="D58" s="19" t="s">
        <v>116</v>
      </c>
      <c r="E58" s="20" t="s">
        <v>37</v>
      </c>
      <c r="F58" s="21">
        <v>43497</v>
      </c>
      <c r="G58" s="21">
        <v>43862</v>
      </c>
      <c r="H58" s="3">
        <v>26250</v>
      </c>
      <c r="I58" s="3">
        <v>0</v>
      </c>
      <c r="J58" s="3">
        <v>753.38</v>
      </c>
      <c r="K58" s="3">
        <f t="shared" si="7"/>
        <v>1863.7499999999998</v>
      </c>
      <c r="L58" s="3">
        <v>275</v>
      </c>
      <c r="M58" s="3">
        <v>798</v>
      </c>
      <c r="N58" s="12">
        <f t="shared" si="8"/>
        <v>1861.1250000000002</v>
      </c>
      <c r="O58" s="3"/>
      <c r="P58" s="12">
        <f t="shared" si="9"/>
        <v>5551.255</v>
      </c>
      <c r="Q58" s="3">
        <f t="shared" si="6"/>
        <v>1551.38</v>
      </c>
      <c r="R58" s="12">
        <f t="shared" si="10"/>
        <v>3999.875</v>
      </c>
      <c r="S58" s="3">
        <f t="shared" si="5"/>
        <v>24698.62</v>
      </c>
      <c r="U58" s="33"/>
    </row>
    <row r="59" spans="1:21" ht="29.25" customHeight="1">
      <c r="A59" s="2">
        <v>18</v>
      </c>
      <c r="B59" s="11">
        <v>46</v>
      </c>
      <c r="C59" s="19" t="s">
        <v>22</v>
      </c>
      <c r="D59" s="19" t="s">
        <v>26</v>
      </c>
      <c r="E59" s="20" t="s">
        <v>51</v>
      </c>
      <c r="F59" s="21">
        <v>43525</v>
      </c>
      <c r="G59" s="21">
        <v>43891</v>
      </c>
      <c r="H59" s="3">
        <v>75000</v>
      </c>
      <c r="I59" s="3">
        <v>6309.38</v>
      </c>
      <c r="J59" s="3">
        <v>2152.5</v>
      </c>
      <c r="K59" s="3">
        <f t="shared" si="7"/>
        <v>5324.999999999999</v>
      </c>
      <c r="L59" s="3">
        <v>490.03</v>
      </c>
      <c r="M59" s="3">
        <v>2280</v>
      </c>
      <c r="N59" s="12">
        <f t="shared" si="8"/>
        <v>5317.5</v>
      </c>
      <c r="O59" s="3"/>
      <c r="P59" s="12">
        <f t="shared" si="9"/>
        <v>15565.029999999999</v>
      </c>
      <c r="Q59" s="3">
        <f t="shared" si="6"/>
        <v>10741.880000000001</v>
      </c>
      <c r="R59" s="12">
        <f t="shared" si="10"/>
        <v>11132.529999999999</v>
      </c>
      <c r="S59" s="3">
        <f t="shared" si="5"/>
        <v>64258.119999999995</v>
      </c>
      <c r="U59" s="33"/>
    </row>
    <row r="60" spans="1:21" ht="29.25" customHeight="1">
      <c r="A60" s="2">
        <v>269</v>
      </c>
      <c r="B60" s="11">
        <v>47</v>
      </c>
      <c r="C60" s="19" t="s">
        <v>23</v>
      </c>
      <c r="D60" s="19" t="s">
        <v>26</v>
      </c>
      <c r="E60" s="24" t="s">
        <v>51</v>
      </c>
      <c r="F60" s="21">
        <v>43556</v>
      </c>
      <c r="G60" s="21">
        <v>43922</v>
      </c>
      <c r="H60" s="4">
        <v>75000</v>
      </c>
      <c r="I60" s="3">
        <v>6309.38</v>
      </c>
      <c r="J60" s="4">
        <v>2152.5</v>
      </c>
      <c r="K60" s="3">
        <f t="shared" si="7"/>
        <v>5324.999999999999</v>
      </c>
      <c r="L60" s="3">
        <v>490.03</v>
      </c>
      <c r="M60" s="4">
        <v>2280</v>
      </c>
      <c r="N60" s="12">
        <f t="shared" si="8"/>
        <v>5317.5</v>
      </c>
      <c r="O60" s="3"/>
      <c r="P60" s="12">
        <f t="shared" si="9"/>
        <v>15565.029999999999</v>
      </c>
      <c r="Q60" s="3">
        <f t="shared" si="6"/>
        <v>10741.880000000001</v>
      </c>
      <c r="R60" s="12">
        <f t="shared" si="10"/>
        <v>11132.529999999999</v>
      </c>
      <c r="S60" s="3">
        <f t="shared" si="5"/>
        <v>64258.119999999995</v>
      </c>
      <c r="U60" s="33"/>
    </row>
    <row r="61" spans="1:21" ht="29.25" customHeight="1">
      <c r="A61" s="2">
        <v>327</v>
      </c>
      <c r="B61" s="11">
        <v>48</v>
      </c>
      <c r="C61" s="19" t="s">
        <v>24</v>
      </c>
      <c r="D61" s="19" t="s">
        <v>26</v>
      </c>
      <c r="E61" s="24" t="s">
        <v>62</v>
      </c>
      <c r="F61" s="21">
        <v>43356</v>
      </c>
      <c r="G61" s="21">
        <v>43721</v>
      </c>
      <c r="H61" s="4">
        <v>45000</v>
      </c>
      <c r="I61" s="3">
        <v>0</v>
      </c>
      <c r="J61" s="4">
        <v>1291.5</v>
      </c>
      <c r="K61" s="3">
        <f t="shared" si="7"/>
        <v>3194.9999999999995</v>
      </c>
      <c r="L61" s="3">
        <v>490.03</v>
      </c>
      <c r="M61" s="4">
        <v>1368</v>
      </c>
      <c r="N61" s="12">
        <f t="shared" si="8"/>
        <v>3190.5</v>
      </c>
      <c r="O61" s="3">
        <v>1035.93</v>
      </c>
      <c r="P61" s="12">
        <f t="shared" si="9"/>
        <v>10570.96</v>
      </c>
      <c r="Q61" s="3">
        <f t="shared" si="6"/>
        <v>3695.4300000000003</v>
      </c>
      <c r="R61" s="12">
        <f t="shared" si="10"/>
        <v>6875.53</v>
      </c>
      <c r="S61" s="3">
        <f t="shared" si="5"/>
        <v>41304.57</v>
      </c>
      <c r="U61" s="33"/>
    </row>
    <row r="62" spans="1:21" ht="29.25" customHeight="1">
      <c r="A62" s="2">
        <v>510</v>
      </c>
      <c r="B62" s="11">
        <v>49</v>
      </c>
      <c r="C62" s="19" t="s">
        <v>32</v>
      </c>
      <c r="D62" s="19" t="s">
        <v>26</v>
      </c>
      <c r="E62" s="20" t="s">
        <v>63</v>
      </c>
      <c r="F62" s="21">
        <v>43617</v>
      </c>
      <c r="G62" s="21">
        <v>43983</v>
      </c>
      <c r="H62" s="3">
        <v>26250</v>
      </c>
      <c r="I62" s="3">
        <v>0</v>
      </c>
      <c r="J62" s="4">
        <v>753.38</v>
      </c>
      <c r="K62" s="3">
        <f t="shared" si="7"/>
        <v>1863.7499999999998</v>
      </c>
      <c r="L62" s="3">
        <v>275</v>
      </c>
      <c r="M62" s="4">
        <v>798</v>
      </c>
      <c r="N62" s="12">
        <f t="shared" si="8"/>
        <v>1861.1250000000002</v>
      </c>
      <c r="O62" s="3"/>
      <c r="P62" s="12">
        <f t="shared" si="9"/>
        <v>5551.255</v>
      </c>
      <c r="Q62" s="3">
        <f t="shared" si="6"/>
        <v>1551.38</v>
      </c>
      <c r="R62" s="12">
        <f t="shared" si="10"/>
        <v>3999.875</v>
      </c>
      <c r="S62" s="3">
        <f t="shared" si="5"/>
        <v>24698.62</v>
      </c>
      <c r="U62" s="33"/>
    </row>
    <row r="63" spans="1:21" ht="29.25" customHeight="1">
      <c r="A63" s="2">
        <v>550</v>
      </c>
      <c r="B63" s="11">
        <v>50</v>
      </c>
      <c r="C63" s="19" t="s">
        <v>42</v>
      </c>
      <c r="D63" s="19" t="s">
        <v>26</v>
      </c>
      <c r="E63" s="20" t="s">
        <v>43</v>
      </c>
      <c r="F63" s="21">
        <v>43556</v>
      </c>
      <c r="G63" s="21">
        <v>43922</v>
      </c>
      <c r="H63" s="3">
        <v>60000</v>
      </c>
      <c r="I63" s="3">
        <v>3486.68</v>
      </c>
      <c r="J63" s="14">
        <v>1722</v>
      </c>
      <c r="K63" s="3">
        <f t="shared" si="7"/>
        <v>4260</v>
      </c>
      <c r="L63" s="3">
        <v>490.03</v>
      </c>
      <c r="M63" s="14">
        <v>1824</v>
      </c>
      <c r="N63" s="12">
        <f t="shared" si="8"/>
        <v>4254</v>
      </c>
      <c r="O63" s="4"/>
      <c r="P63" s="12">
        <f t="shared" si="9"/>
        <v>12550.029999999999</v>
      </c>
      <c r="Q63" s="3">
        <f t="shared" si="6"/>
        <v>7032.68</v>
      </c>
      <c r="R63" s="12">
        <f t="shared" si="10"/>
        <v>9004.029999999999</v>
      </c>
      <c r="S63" s="3">
        <f t="shared" si="5"/>
        <v>52967.32</v>
      </c>
      <c r="U63" s="33"/>
    </row>
    <row r="64" spans="1:21" ht="29.25" customHeight="1">
      <c r="A64" s="2">
        <v>552</v>
      </c>
      <c r="B64" s="11">
        <v>51</v>
      </c>
      <c r="C64" s="19" t="s">
        <v>44</v>
      </c>
      <c r="D64" s="19" t="s">
        <v>26</v>
      </c>
      <c r="E64" s="20" t="s">
        <v>51</v>
      </c>
      <c r="F64" s="21">
        <v>43556</v>
      </c>
      <c r="G64" s="21">
        <v>43922</v>
      </c>
      <c r="H64" s="4">
        <v>60000</v>
      </c>
      <c r="I64" s="3">
        <v>0</v>
      </c>
      <c r="J64" s="14">
        <v>1722</v>
      </c>
      <c r="K64" s="3">
        <f t="shared" si="7"/>
        <v>4260</v>
      </c>
      <c r="L64" s="3">
        <v>490.03</v>
      </c>
      <c r="M64" s="14">
        <v>1824</v>
      </c>
      <c r="N64" s="12">
        <f t="shared" si="8"/>
        <v>4254</v>
      </c>
      <c r="O64" s="4"/>
      <c r="P64" s="12">
        <f t="shared" si="9"/>
        <v>12550.029999999999</v>
      </c>
      <c r="Q64" s="3">
        <f t="shared" si="6"/>
        <v>3546</v>
      </c>
      <c r="R64" s="12">
        <f t="shared" si="10"/>
        <v>9004.029999999999</v>
      </c>
      <c r="S64" s="3">
        <f t="shared" si="5"/>
        <v>56454</v>
      </c>
      <c r="U64" s="33"/>
    </row>
    <row r="65" spans="1:21" ht="29.25" customHeight="1">
      <c r="A65" s="2">
        <v>583</v>
      </c>
      <c r="B65" s="11">
        <v>52</v>
      </c>
      <c r="C65" s="19" t="s">
        <v>54</v>
      </c>
      <c r="D65" s="19" t="s">
        <v>26</v>
      </c>
      <c r="E65" s="20" t="s">
        <v>51</v>
      </c>
      <c r="F65" s="21">
        <v>43313</v>
      </c>
      <c r="G65" s="21">
        <v>43678</v>
      </c>
      <c r="H65" s="4">
        <v>150000</v>
      </c>
      <c r="I65" s="3">
        <v>23848.86</v>
      </c>
      <c r="J65" s="14">
        <v>4305</v>
      </c>
      <c r="K65" s="3">
        <f t="shared" si="7"/>
        <v>10649.999999999998</v>
      </c>
      <c r="L65" s="3">
        <v>490.03</v>
      </c>
      <c r="M65" s="14">
        <v>3595.1</v>
      </c>
      <c r="N65" s="12">
        <f t="shared" si="8"/>
        <v>10635</v>
      </c>
      <c r="O65" s="4">
        <v>1035.93</v>
      </c>
      <c r="P65" s="12">
        <f t="shared" si="9"/>
        <v>30711.059999999998</v>
      </c>
      <c r="Q65" s="3">
        <f t="shared" si="6"/>
        <v>32784.89</v>
      </c>
      <c r="R65" s="12">
        <f t="shared" si="10"/>
        <v>21775.03</v>
      </c>
      <c r="S65" s="3">
        <f t="shared" si="5"/>
        <v>117215.11</v>
      </c>
      <c r="U65" s="33"/>
    </row>
    <row r="66" spans="1:21" ht="29.25" customHeight="1">
      <c r="A66" s="2">
        <v>587</v>
      </c>
      <c r="B66" s="11">
        <v>53</v>
      </c>
      <c r="C66" s="19" t="s">
        <v>50</v>
      </c>
      <c r="D66" s="19" t="s">
        <v>26</v>
      </c>
      <c r="E66" s="20" t="s">
        <v>51</v>
      </c>
      <c r="F66" s="21">
        <v>43313</v>
      </c>
      <c r="G66" s="21">
        <v>43678</v>
      </c>
      <c r="H66" s="4">
        <v>50000</v>
      </c>
      <c r="I66" s="3">
        <v>0</v>
      </c>
      <c r="J66" s="14">
        <v>1435</v>
      </c>
      <c r="K66" s="3">
        <f t="shared" si="7"/>
        <v>3549.9999999999995</v>
      </c>
      <c r="L66" s="3">
        <v>490.03</v>
      </c>
      <c r="M66" s="14">
        <v>1520</v>
      </c>
      <c r="N66" s="12">
        <f t="shared" si="8"/>
        <v>3545.0000000000005</v>
      </c>
      <c r="O66" s="4"/>
      <c r="P66" s="12">
        <f t="shared" si="9"/>
        <v>10540.03</v>
      </c>
      <c r="Q66" s="3">
        <f aca="true" t="shared" si="12" ref="Q66:Q82">J66+M66+O66+I66</f>
        <v>2955</v>
      </c>
      <c r="R66" s="12">
        <f t="shared" si="10"/>
        <v>7585.030000000001</v>
      </c>
      <c r="S66" s="3">
        <f t="shared" si="5"/>
        <v>47045</v>
      </c>
      <c r="U66" s="33"/>
    </row>
    <row r="67" spans="1:21" ht="29.25" customHeight="1">
      <c r="A67" s="2">
        <v>595</v>
      </c>
      <c r="B67" s="11">
        <v>54</v>
      </c>
      <c r="C67" s="19" t="s">
        <v>55</v>
      </c>
      <c r="D67" s="19" t="s">
        <v>26</v>
      </c>
      <c r="E67" s="20" t="s">
        <v>51</v>
      </c>
      <c r="F67" s="21">
        <v>43556</v>
      </c>
      <c r="G67" s="21">
        <v>43922</v>
      </c>
      <c r="H67" s="4">
        <v>150000</v>
      </c>
      <c r="I67" s="3">
        <v>23848.86</v>
      </c>
      <c r="J67" s="14">
        <v>4305</v>
      </c>
      <c r="K67" s="3">
        <f t="shared" si="7"/>
        <v>10649.999999999998</v>
      </c>
      <c r="L67" s="3">
        <v>490.03</v>
      </c>
      <c r="M67" s="14">
        <v>3595.1</v>
      </c>
      <c r="N67" s="12">
        <f t="shared" si="8"/>
        <v>10635</v>
      </c>
      <c r="O67" s="4">
        <v>1035.93</v>
      </c>
      <c r="P67" s="12">
        <f t="shared" si="9"/>
        <v>30711.059999999998</v>
      </c>
      <c r="Q67" s="3">
        <f t="shared" si="12"/>
        <v>32784.89</v>
      </c>
      <c r="R67" s="12">
        <f t="shared" si="10"/>
        <v>21775.03</v>
      </c>
      <c r="S67" s="3">
        <f t="shared" si="5"/>
        <v>117215.11</v>
      </c>
      <c r="U67" s="33"/>
    </row>
    <row r="68" spans="1:21" ht="29.25" customHeight="1">
      <c r="A68" s="2">
        <v>627</v>
      </c>
      <c r="B68" s="11">
        <v>55</v>
      </c>
      <c r="C68" s="19" t="s">
        <v>79</v>
      </c>
      <c r="D68" s="19" t="s">
        <v>26</v>
      </c>
      <c r="E68" s="20" t="s">
        <v>51</v>
      </c>
      <c r="F68" s="21">
        <v>43344</v>
      </c>
      <c r="G68" s="21">
        <v>43709</v>
      </c>
      <c r="H68" s="4">
        <v>65000</v>
      </c>
      <c r="I68" s="3">
        <v>4427.58</v>
      </c>
      <c r="J68" s="14">
        <v>1865.5</v>
      </c>
      <c r="K68" s="3">
        <f t="shared" si="7"/>
        <v>4615</v>
      </c>
      <c r="L68" s="3">
        <v>490</v>
      </c>
      <c r="M68" s="14">
        <v>1976</v>
      </c>
      <c r="N68" s="12">
        <f t="shared" si="8"/>
        <v>4608.5</v>
      </c>
      <c r="O68" s="4"/>
      <c r="P68" s="12">
        <f t="shared" si="9"/>
        <v>13555</v>
      </c>
      <c r="Q68" s="3">
        <f t="shared" si="12"/>
        <v>8269.08</v>
      </c>
      <c r="R68" s="12">
        <f t="shared" si="10"/>
        <v>9713.5</v>
      </c>
      <c r="S68" s="3">
        <f t="shared" si="5"/>
        <v>56730.92</v>
      </c>
      <c r="U68" s="33"/>
    </row>
    <row r="69" spans="1:21" ht="29.25" customHeight="1">
      <c r="A69" s="2">
        <v>630</v>
      </c>
      <c r="B69" s="11">
        <v>56</v>
      </c>
      <c r="C69" s="19" t="s">
        <v>80</v>
      </c>
      <c r="D69" s="19" t="s">
        <v>26</v>
      </c>
      <c r="E69" s="20" t="s">
        <v>51</v>
      </c>
      <c r="F69" s="21">
        <v>43344</v>
      </c>
      <c r="G69" s="21">
        <v>43709</v>
      </c>
      <c r="H69" s="4">
        <v>110000</v>
      </c>
      <c r="I69" s="3">
        <v>6081.09</v>
      </c>
      <c r="J69" s="14">
        <v>3157</v>
      </c>
      <c r="K69" s="3">
        <f t="shared" si="7"/>
        <v>7809.999999999999</v>
      </c>
      <c r="L69" s="3">
        <v>490.03</v>
      </c>
      <c r="M69" s="14">
        <v>3344</v>
      </c>
      <c r="N69" s="12">
        <f t="shared" si="8"/>
        <v>7799.000000000001</v>
      </c>
      <c r="O69" s="4"/>
      <c r="P69" s="12">
        <f t="shared" si="9"/>
        <v>22600.030000000002</v>
      </c>
      <c r="Q69" s="3">
        <f t="shared" si="12"/>
        <v>12582.09</v>
      </c>
      <c r="R69" s="12">
        <f t="shared" si="10"/>
        <v>16099.029999999999</v>
      </c>
      <c r="S69" s="3">
        <f t="shared" si="5"/>
        <v>97417.91</v>
      </c>
      <c r="U69" s="33"/>
    </row>
    <row r="70" spans="1:21" ht="29.25" customHeight="1">
      <c r="A70" s="2">
        <v>654</v>
      </c>
      <c r="B70" s="11">
        <v>57</v>
      </c>
      <c r="C70" s="19" t="s">
        <v>35</v>
      </c>
      <c r="D70" s="19" t="s">
        <v>26</v>
      </c>
      <c r="E70" s="20" t="s">
        <v>51</v>
      </c>
      <c r="F70" s="21">
        <v>43435</v>
      </c>
      <c r="G70" s="21">
        <v>43800</v>
      </c>
      <c r="H70" s="4">
        <v>50000</v>
      </c>
      <c r="I70" s="3">
        <v>0</v>
      </c>
      <c r="J70" s="14">
        <v>1435</v>
      </c>
      <c r="K70" s="3">
        <f t="shared" si="7"/>
        <v>3549.9999999999995</v>
      </c>
      <c r="L70" s="3">
        <v>490.03</v>
      </c>
      <c r="M70" s="14">
        <v>1520</v>
      </c>
      <c r="N70" s="12">
        <f t="shared" si="8"/>
        <v>3545.0000000000005</v>
      </c>
      <c r="O70" s="4"/>
      <c r="P70" s="12">
        <f t="shared" si="9"/>
        <v>10540.03</v>
      </c>
      <c r="Q70" s="3">
        <f t="shared" si="12"/>
        <v>2955</v>
      </c>
      <c r="R70" s="12">
        <f t="shared" si="10"/>
        <v>7585.030000000001</v>
      </c>
      <c r="S70" s="3">
        <f t="shared" si="5"/>
        <v>47045</v>
      </c>
      <c r="U70" s="33"/>
    </row>
    <row r="71" spans="1:21" ht="29.25" customHeight="1">
      <c r="A71" s="2">
        <v>661</v>
      </c>
      <c r="B71" s="11">
        <v>58</v>
      </c>
      <c r="C71" s="27" t="s">
        <v>107</v>
      </c>
      <c r="D71" s="27" t="s">
        <v>26</v>
      </c>
      <c r="E71" s="28" t="s">
        <v>108</v>
      </c>
      <c r="F71" s="23">
        <v>43617</v>
      </c>
      <c r="G71" s="23">
        <v>43983</v>
      </c>
      <c r="H71" s="4">
        <v>50000</v>
      </c>
      <c r="I71" s="4">
        <v>1854</v>
      </c>
      <c r="J71" s="4">
        <v>1435</v>
      </c>
      <c r="K71" s="3">
        <f t="shared" si="7"/>
        <v>3549.9999999999995</v>
      </c>
      <c r="L71" s="4">
        <v>220</v>
      </c>
      <c r="M71" s="4">
        <v>1520</v>
      </c>
      <c r="N71" s="12">
        <f t="shared" si="8"/>
        <v>3545.0000000000005</v>
      </c>
      <c r="O71" s="4"/>
      <c r="P71" s="15">
        <f t="shared" si="9"/>
        <v>10270</v>
      </c>
      <c r="Q71" s="4">
        <f t="shared" si="12"/>
        <v>4809</v>
      </c>
      <c r="R71" s="15">
        <f t="shared" si="10"/>
        <v>7315</v>
      </c>
      <c r="S71" s="3">
        <f t="shared" si="5"/>
        <v>45191</v>
      </c>
      <c r="U71" s="33"/>
    </row>
    <row r="72" spans="1:19" ht="29.25" customHeight="1">
      <c r="A72">
        <v>629</v>
      </c>
      <c r="B72" s="11">
        <v>59</v>
      </c>
      <c r="C72" s="19" t="s">
        <v>121</v>
      </c>
      <c r="D72" s="19" t="s">
        <v>61</v>
      </c>
      <c r="E72" s="20" t="s">
        <v>37</v>
      </c>
      <c r="F72" s="21">
        <v>43344</v>
      </c>
      <c r="G72" s="21">
        <v>43709</v>
      </c>
      <c r="H72" s="32">
        <v>26250</v>
      </c>
      <c r="I72" s="3">
        <v>0</v>
      </c>
      <c r="J72" s="4">
        <v>753.38</v>
      </c>
      <c r="K72" s="3">
        <f t="shared" si="7"/>
        <v>1863.7499999999998</v>
      </c>
      <c r="L72" s="3">
        <v>275</v>
      </c>
      <c r="M72" s="4">
        <v>798</v>
      </c>
      <c r="N72" s="12">
        <f t="shared" si="8"/>
        <v>1861.1250000000002</v>
      </c>
      <c r="O72" s="4"/>
      <c r="P72" s="12">
        <f t="shared" si="9"/>
        <v>5551.255</v>
      </c>
      <c r="Q72" s="3">
        <f t="shared" si="12"/>
        <v>1551.38</v>
      </c>
      <c r="R72" s="12">
        <f t="shared" si="10"/>
        <v>3999.875</v>
      </c>
      <c r="S72" s="3">
        <f t="shared" si="5"/>
        <v>24698.62</v>
      </c>
    </row>
    <row r="73" spans="1:19" ht="29.25" customHeight="1">
      <c r="A73" s="2">
        <v>632</v>
      </c>
      <c r="B73" s="11">
        <v>60</v>
      </c>
      <c r="C73" s="19" t="s">
        <v>81</v>
      </c>
      <c r="D73" s="19" t="s">
        <v>61</v>
      </c>
      <c r="E73" s="20" t="s">
        <v>78</v>
      </c>
      <c r="F73" s="21">
        <v>43344</v>
      </c>
      <c r="G73" s="21">
        <v>43709</v>
      </c>
      <c r="H73" s="4">
        <v>50000</v>
      </c>
      <c r="I73" s="3">
        <v>0</v>
      </c>
      <c r="J73" s="4">
        <v>1435</v>
      </c>
      <c r="K73" s="3">
        <f t="shared" si="7"/>
        <v>3549.9999999999995</v>
      </c>
      <c r="L73" s="3">
        <v>490.03</v>
      </c>
      <c r="M73" s="4">
        <v>1520</v>
      </c>
      <c r="N73" s="12">
        <f t="shared" si="8"/>
        <v>3545.0000000000005</v>
      </c>
      <c r="O73" s="4"/>
      <c r="P73" s="12">
        <f t="shared" si="9"/>
        <v>10540.03</v>
      </c>
      <c r="Q73" s="3">
        <f t="shared" si="12"/>
        <v>2955</v>
      </c>
      <c r="R73" s="12">
        <f t="shared" si="10"/>
        <v>7585.030000000001</v>
      </c>
      <c r="S73" s="3">
        <f t="shared" si="5"/>
        <v>47045</v>
      </c>
    </row>
    <row r="74" spans="1:21" ht="29.25" customHeight="1">
      <c r="A74" s="2">
        <v>634</v>
      </c>
      <c r="B74" s="11">
        <v>61</v>
      </c>
      <c r="C74" s="19" t="s">
        <v>82</v>
      </c>
      <c r="D74" s="19" t="s">
        <v>61</v>
      </c>
      <c r="E74" s="20" t="s">
        <v>131</v>
      </c>
      <c r="F74" s="21">
        <v>43344</v>
      </c>
      <c r="G74" s="21">
        <v>43709</v>
      </c>
      <c r="H74" s="4">
        <v>75000</v>
      </c>
      <c r="I74" s="3">
        <v>0</v>
      </c>
      <c r="J74" s="4">
        <v>2152.5</v>
      </c>
      <c r="K74" s="3">
        <f t="shared" si="7"/>
        <v>5324.999999999999</v>
      </c>
      <c r="L74" s="3">
        <v>490.03</v>
      </c>
      <c r="M74" s="4">
        <v>2280</v>
      </c>
      <c r="N74" s="12">
        <f t="shared" si="8"/>
        <v>5317.5</v>
      </c>
      <c r="O74" s="4"/>
      <c r="P74" s="12">
        <f t="shared" si="9"/>
        <v>15565.029999999999</v>
      </c>
      <c r="Q74" s="3">
        <f t="shared" si="12"/>
        <v>4432.5</v>
      </c>
      <c r="R74" s="12">
        <f t="shared" si="10"/>
        <v>11132.529999999999</v>
      </c>
      <c r="S74" s="3">
        <f t="shared" si="5"/>
        <v>70567.5</v>
      </c>
      <c r="U74" s="33"/>
    </row>
    <row r="75" spans="1:21" ht="29.25" customHeight="1">
      <c r="A75">
        <v>636</v>
      </c>
      <c r="B75" s="11">
        <v>62</v>
      </c>
      <c r="C75" s="19" t="s">
        <v>91</v>
      </c>
      <c r="D75" s="19" t="s">
        <v>61</v>
      </c>
      <c r="E75" s="20" t="s">
        <v>117</v>
      </c>
      <c r="F75" s="21">
        <v>43374</v>
      </c>
      <c r="G75" s="21">
        <v>43739</v>
      </c>
      <c r="H75" s="32">
        <v>110000</v>
      </c>
      <c r="I75" s="3">
        <v>0</v>
      </c>
      <c r="J75" s="4">
        <v>3157</v>
      </c>
      <c r="K75" s="3">
        <f t="shared" si="7"/>
        <v>7809.999999999999</v>
      </c>
      <c r="L75" s="3">
        <v>490.03</v>
      </c>
      <c r="M75" s="4">
        <v>3344</v>
      </c>
      <c r="N75" s="12">
        <f t="shared" si="8"/>
        <v>7799.000000000001</v>
      </c>
      <c r="O75" s="4"/>
      <c r="P75" s="12">
        <f t="shared" si="9"/>
        <v>22600.030000000002</v>
      </c>
      <c r="Q75" s="3">
        <f t="shared" si="12"/>
        <v>6501</v>
      </c>
      <c r="R75" s="12">
        <f t="shared" si="10"/>
        <v>16099.029999999999</v>
      </c>
      <c r="S75" s="3">
        <f t="shared" si="5"/>
        <v>103499</v>
      </c>
      <c r="U75" s="33"/>
    </row>
    <row r="76" spans="1:21" ht="29.25" customHeight="1">
      <c r="A76">
        <v>638</v>
      </c>
      <c r="B76" s="11">
        <v>63</v>
      </c>
      <c r="C76" s="19" t="s">
        <v>86</v>
      </c>
      <c r="D76" s="19" t="s">
        <v>61</v>
      </c>
      <c r="E76" s="20" t="s">
        <v>68</v>
      </c>
      <c r="F76" s="21">
        <v>43374</v>
      </c>
      <c r="G76" s="21">
        <v>43739</v>
      </c>
      <c r="H76" s="32">
        <v>50000</v>
      </c>
      <c r="I76" s="3">
        <v>1854</v>
      </c>
      <c r="J76" s="4">
        <v>1435</v>
      </c>
      <c r="K76" s="3">
        <f t="shared" si="7"/>
        <v>3549.9999999999995</v>
      </c>
      <c r="L76" s="3">
        <v>490.03</v>
      </c>
      <c r="M76" s="4">
        <v>1520</v>
      </c>
      <c r="N76" s="12">
        <f t="shared" si="8"/>
        <v>3545.0000000000005</v>
      </c>
      <c r="O76" s="4"/>
      <c r="P76" s="12">
        <f t="shared" si="9"/>
        <v>10540.03</v>
      </c>
      <c r="Q76" s="3">
        <f t="shared" si="12"/>
        <v>4809</v>
      </c>
      <c r="R76" s="12">
        <f t="shared" si="10"/>
        <v>7585.030000000001</v>
      </c>
      <c r="S76" s="3">
        <f t="shared" si="5"/>
        <v>45191</v>
      </c>
      <c r="U76" s="33"/>
    </row>
    <row r="77" spans="1:21" ht="29.25" customHeight="1">
      <c r="A77">
        <v>639</v>
      </c>
      <c r="B77" s="11">
        <v>64</v>
      </c>
      <c r="C77" s="19" t="s">
        <v>93</v>
      </c>
      <c r="D77" s="19" t="s">
        <v>61</v>
      </c>
      <c r="E77" s="20" t="s">
        <v>37</v>
      </c>
      <c r="F77" s="21">
        <v>43374</v>
      </c>
      <c r="G77" s="21">
        <v>43739</v>
      </c>
      <c r="H77" s="32">
        <v>26250</v>
      </c>
      <c r="I77" s="3">
        <v>0</v>
      </c>
      <c r="J77" s="4">
        <v>753.38</v>
      </c>
      <c r="K77" s="3">
        <f t="shared" si="7"/>
        <v>1863.7499999999998</v>
      </c>
      <c r="L77" s="3">
        <v>275</v>
      </c>
      <c r="M77" s="4">
        <v>798</v>
      </c>
      <c r="N77" s="12">
        <f t="shared" si="8"/>
        <v>1861.1250000000002</v>
      </c>
      <c r="O77" s="4"/>
      <c r="P77" s="12">
        <f t="shared" si="9"/>
        <v>5551.255</v>
      </c>
      <c r="Q77" s="3">
        <f t="shared" si="12"/>
        <v>1551.38</v>
      </c>
      <c r="R77" s="12">
        <f t="shared" si="10"/>
        <v>3999.875</v>
      </c>
      <c r="S77" s="3">
        <f aca="true" t="shared" si="13" ref="S77:S82">H77-Q77</f>
        <v>24698.62</v>
      </c>
      <c r="U77" s="33"/>
    </row>
    <row r="78" spans="1:21" ht="29.25" customHeight="1">
      <c r="A78">
        <v>640</v>
      </c>
      <c r="B78" s="11">
        <v>65</v>
      </c>
      <c r="C78" s="19" t="s">
        <v>87</v>
      </c>
      <c r="D78" s="19" t="s">
        <v>61</v>
      </c>
      <c r="E78" s="20" t="s">
        <v>68</v>
      </c>
      <c r="F78" s="21">
        <v>43374</v>
      </c>
      <c r="G78" s="21">
        <v>43739</v>
      </c>
      <c r="H78" s="4">
        <v>50000</v>
      </c>
      <c r="I78" s="4">
        <v>0</v>
      </c>
      <c r="J78" s="4">
        <v>1435</v>
      </c>
      <c r="K78" s="3">
        <f t="shared" si="7"/>
        <v>3549.9999999999995</v>
      </c>
      <c r="L78" s="3">
        <v>490.03</v>
      </c>
      <c r="M78" s="4">
        <v>1520</v>
      </c>
      <c r="N78" s="12">
        <f t="shared" si="8"/>
        <v>3545.0000000000005</v>
      </c>
      <c r="O78" s="4"/>
      <c r="P78" s="12">
        <f t="shared" si="9"/>
        <v>10540.03</v>
      </c>
      <c r="Q78" s="3">
        <f t="shared" si="12"/>
        <v>2955</v>
      </c>
      <c r="R78" s="12">
        <f t="shared" si="10"/>
        <v>7585.030000000001</v>
      </c>
      <c r="S78" s="3">
        <f t="shared" si="13"/>
        <v>47045</v>
      </c>
      <c r="U78" s="33"/>
    </row>
    <row r="79" spans="1:21" ht="29.25" customHeight="1">
      <c r="A79">
        <v>641</v>
      </c>
      <c r="B79" s="11">
        <v>66</v>
      </c>
      <c r="C79" s="19" t="s">
        <v>88</v>
      </c>
      <c r="D79" s="19" t="s">
        <v>61</v>
      </c>
      <c r="E79" s="20" t="s">
        <v>78</v>
      </c>
      <c r="F79" s="21">
        <v>43374</v>
      </c>
      <c r="G79" s="21">
        <v>43739</v>
      </c>
      <c r="H79" s="32">
        <v>50000</v>
      </c>
      <c r="I79" s="3">
        <v>1854</v>
      </c>
      <c r="J79" s="4">
        <v>1435</v>
      </c>
      <c r="K79" s="3">
        <f t="shared" si="7"/>
        <v>3549.9999999999995</v>
      </c>
      <c r="L79" s="3">
        <v>490.03</v>
      </c>
      <c r="M79" s="4">
        <v>1520</v>
      </c>
      <c r="N79" s="12">
        <f t="shared" si="8"/>
        <v>3545.0000000000005</v>
      </c>
      <c r="O79" s="4"/>
      <c r="P79" s="12">
        <f t="shared" si="9"/>
        <v>10540.03</v>
      </c>
      <c r="Q79" s="3">
        <f t="shared" si="12"/>
        <v>4809</v>
      </c>
      <c r="R79" s="12">
        <f t="shared" si="10"/>
        <v>7585.030000000001</v>
      </c>
      <c r="S79" s="3">
        <f t="shared" si="13"/>
        <v>45191</v>
      </c>
      <c r="U79" s="33"/>
    </row>
    <row r="80" spans="1:21" ht="29.25" customHeight="1">
      <c r="A80">
        <v>642</v>
      </c>
      <c r="B80" s="11">
        <v>67</v>
      </c>
      <c r="C80" s="19" t="s">
        <v>89</v>
      </c>
      <c r="D80" s="19" t="s">
        <v>61</v>
      </c>
      <c r="E80" s="20" t="s">
        <v>68</v>
      </c>
      <c r="F80" s="21">
        <v>43374</v>
      </c>
      <c r="G80" s="21">
        <v>43739</v>
      </c>
      <c r="H80" s="32">
        <v>50000</v>
      </c>
      <c r="I80" s="3">
        <v>0</v>
      </c>
      <c r="J80" s="4">
        <v>1435</v>
      </c>
      <c r="K80" s="3">
        <f t="shared" si="7"/>
        <v>3549.9999999999995</v>
      </c>
      <c r="L80" s="3">
        <v>490.03</v>
      </c>
      <c r="M80" s="4">
        <v>1520</v>
      </c>
      <c r="N80" s="12">
        <f t="shared" si="8"/>
        <v>3545.0000000000005</v>
      </c>
      <c r="O80" s="4">
        <v>1035.93</v>
      </c>
      <c r="P80" s="12">
        <f t="shared" si="9"/>
        <v>11575.960000000001</v>
      </c>
      <c r="Q80" s="3">
        <f t="shared" si="12"/>
        <v>3990.9300000000003</v>
      </c>
      <c r="R80" s="12">
        <f t="shared" si="10"/>
        <v>7585.030000000001</v>
      </c>
      <c r="S80" s="3">
        <f t="shared" si="13"/>
        <v>46009.07</v>
      </c>
      <c r="U80" s="33"/>
    </row>
    <row r="81" spans="1:21" ht="29.25" customHeight="1">
      <c r="A81">
        <v>643</v>
      </c>
      <c r="B81" s="11">
        <v>68</v>
      </c>
      <c r="C81" s="19" t="s">
        <v>90</v>
      </c>
      <c r="D81" s="19" t="s">
        <v>61</v>
      </c>
      <c r="E81" s="20" t="s">
        <v>78</v>
      </c>
      <c r="F81" s="21">
        <v>43374</v>
      </c>
      <c r="G81" s="21">
        <v>43739</v>
      </c>
      <c r="H81" s="32">
        <v>50000</v>
      </c>
      <c r="I81" s="3">
        <v>0</v>
      </c>
      <c r="J81" s="4">
        <v>1435</v>
      </c>
      <c r="K81" s="3">
        <f t="shared" si="7"/>
        <v>3549.9999999999995</v>
      </c>
      <c r="L81" s="3">
        <v>490.03</v>
      </c>
      <c r="M81" s="4">
        <v>1520</v>
      </c>
      <c r="N81" s="12">
        <f t="shared" si="8"/>
        <v>3545.0000000000005</v>
      </c>
      <c r="O81" s="4"/>
      <c r="P81" s="12">
        <f t="shared" si="9"/>
        <v>10540.03</v>
      </c>
      <c r="Q81" s="3">
        <f t="shared" si="12"/>
        <v>2955</v>
      </c>
      <c r="R81" s="12">
        <f t="shared" si="10"/>
        <v>7585.030000000001</v>
      </c>
      <c r="S81" s="3">
        <f t="shared" si="13"/>
        <v>47045</v>
      </c>
      <c r="U81" s="33"/>
    </row>
    <row r="82" spans="1:21" ht="29.25" customHeight="1" thickBot="1">
      <c r="A82">
        <v>663</v>
      </c>
      <c r="B82" s="11">
        <v>69</v>
      </c>
      <c r="C82" s="34" t="s">
        <v>113</v>
      </c>
      <c r="D82" s="34" t="s">
        <v>61</v>
      </c>
      <c r="E82" s="35" t="s">
        <v>36</v>
      </c>
      <c r="F82" s="36">
        <v>43647</v>
      </c>
      <c r="G82" s="37">
        <v>44013</v>
      </c>
      <c r="H82" s="25">
        <v>26250</v>
      </c>
      <c r="I82" s="38">
        <v>0</v>
      </c>
      <c r="J82" s="25">
        <v>753.38</v>
      </c>
      <c r="K82" s="38">
        <f t="shared" si="7"/>
        <v>1863.7499999999998</v>
      </c>
      <c r="L82" s="38">
        <v>275</v>
      </c>
      <c r="M82" s="25">
        <v>798</v>
      </c>
      <c r="N82" s="39">
        <f t="shared" si="8"/>
        <v>1861.1250000000002</v>
      </c>
      <c r="O82" s="25"/>
      <c r="P82" s="39">
        <f t="shared" si="9"/>
        <v>5551.255</v>
      </c>
      <c r="Q82" s="38">
        <f t="shared" si="12"/>
        <v>1551.38</v>
      </c>
      <c r="R82" s="39">
        <f t="shared" si="10"/>
        <v>3999.875</v>
      </c>
      <c r="S82" s="38">
        <f t="shared" si="13"/>
        <v>24698.62</v>
      </c>
      <c r="U82" s="33"/>
    </row>
    <row r="83" spans="2:19" ht="24.75" customHeight="1">
      <c r="B83" s="17"/>
      <c r="C83" s="18" t="s">
        <v>21</v>
      </c>
      <c r="D83" s="18"/>
      <c r="E83" s="18"/>
      <c r="F83" s="18"/>
      <c r="G83" s="18"/>
      <c r="H83" s="16">
        <f aca="true" t="shared" si="14" ref="H83:S83">SUM(H14:H82)</f>
        <v>2885400</v>
      </c>
      <c r="I83" s="16">
        <f t="shared" si="14"/>
        <v>108582.97</v>
      </c>
      <c r="J83" s="16">
        <f t="shared" si="14"/>
        <v>82036.13</v>
      </c>
      <c r="K83" s="16">
        <f t="shared" si="14"/>
        <v>202946.4</v>
      </c>
      <c r="L83" s="16">
        <f t="shared" si="14"/>
        <v>23432.749999999993</v>
      </c>
      <c r="M83" s="16">
        <f t="shared" si="14"/>
        <v>84965.56</v>
      </c>
      <c r="N83" s="16">
        <f t="shared" si="14"/>
        <v>202660.56000000003</v>
      </c>
      <c r="O83" s="16">
        <f t="shared" si="14"/>
        <v>6215.580000000001</v>
      </c>
      <c r="P83" s="16">
        <f t="shared" si="14"/>
        <v>600969.7950000003</v>
      </c>
      <c r="Q83" s="16">
        <f t="shared" si="14"/>
        <v>280690.43</v>
      </c>
      <c r="R83" s="16">
        <f t="shared" si="14"/>
        <v>428862.3350000003</v>
      </c>
      <c r="S83" s="16">
        <f t="shared" si="14"/>
        <v>2604709.5700000008</v>
      </c>
    </row>
    <row r="84" spans="2:19" ht="24.75" customHeight="1">
      <c r="B84" s="17"/>
      <c r="C84" s="18"/>
      <c r="D84" s="18"/>
      <c r="E84" s="18"/>
      <c r="F84" s="18"/>
      <c r="G84" s="18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24.75" customHeight="1">
      <c r="A85" s="2"/>
      <c r="B85" s="17"/>
      <c r="C85" s="18"/>
      <c r="D85" s="18"/>
      <c r="E85" s="18"/>
      <c r="F85" s="18"/>
      <c r="G85" s="18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24.75" customHeight="1">
      <c r="A86" s="2"/>
      <c r="B86" s="17"/>
      <c r="C86" s="18"/>
      <c r="D86" s="18"/>
      <c r="E86" s="18"/>
      <c r="F86" s="18"/>
      <c r="G86" s="18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9" ht="30.75" customHeight="1">
      <c r="A87" s="2"/>
      <c r="C87" s="5"/>
      <c r="D87" s="2"/>
      <c r="E87" s="2"/>
      <c r="F87" s="2"/>
      <c r="G87" s="2"/>
      <c r="H87" s="2"/>
      <c r="I87" s="2"/>
    </row>
    <row r="88" spans="1:9" ht="30.75" customHeight="1">
      <c r="A88" s="2"/>
      <c r="C88" s="6"/>
      <c r="D88" s="2"/>
      <c r="E88" s="2"/>
      <c r="F88" s="2"/>
      <c r="G88" s="2"/>
      <c r="H88" s="2"/>
      <c r="I88" s="2"/>
    </row>
    <row r="89" spans="1:9" ht="15" customHeight="1">
      <c r="A89" s="2"/>
      <c r="C89" s="42" t="s">
        <v>136</v>
      </c>
      <c r="D89" s="2"/>
      <c r="E89" s="2"/>
      <c r="F89" s="2"/>
      <c r="G89" s="2"/>
      <c r="H89" s="2"/>
      <c r="I89" s="2"/>
    </row>
    <row r="90" spans="1:9" ht="12.75" customHeight="1">
      <c r="A90" s="2"/>
      <c r="C90" s="40" t="s">
        <v>139</v>
      </c>
      <c r="D90" s="2"/>
      <c r="E90" s="2"/>
      <c r="F90" s="2"/>
      <c r="G90" s="2"/>
      <c r="H90" s="2"/>
      <c r="I90" s="2"/>
    </row>
    <row r="91" spans="1:9" ht="43.5" customHeight="1">
      <c r="A91" s="2"/>
      <c r="C91" s="1"/>
      <c r="D91" s="2"/>
      <c r="E91" s="2"/>
      <c r="F91" s="2"/>
      <c r="G91" s="2"/>
      <c r="H91" s="2"/>
      <c r="I91" s="2"/>
    </row>
    <row r="92" spans="1:9" ht="28.5" customHeight="1">
      <c r="A92" s="2"/>
      <c r="C92" s="1"/>
      <c r="D92" s="2"/>
      <c r="E92" s="2"/>
      <c r="F92" s="2"/>
      <c r="G92" s="2"/>
      <c r="H92" s="2"/>
      <c r="I92" s="2"/>
    </row>
    <row r="93" spans="1:9" ht="30.75" customHeight="1">
      <c r="A93" s="2"/>
      <c r="C93" s="1"/>
      <c r="D93" s="2"/>
      <c r="E93" s="2"/>
      <c r="F93" s="2"/>
      <c r="G93" s="2"/>
      <c r="H93" s="2"/>
      <c r="I93" s="2"/>
    </row>
    <row r="94" spans="1:9" ht="15.75" customHeight="1">
      <c r="A94" s="2"/>
      <c r="C94" s="42" t="s">
        <v>142</v>
      </c>
      <c r="D94" s="2"/>
      <c r="E94" s="2"/>
      <c r="F94" s="2"/>
      <c r="G94" s="2"/>
      <c r="H94" s="2"/>
      <c r="I94" s="2"/>
    </row>
    <row r="95" spans="1:9" ht="11.25" customHeight="1">
      <c r="A95" s="2"/>
      <c r="C95" s="41" t="s">
        <v>140</v>
      </c>
      <c r="D95" s="2"/>
      <c r="E95" s="2"/>
      <c r="F95" s="2"/>
      <c r="G95" s="2"/>
      <c r="H95" s="2"/>
      <c r="I95" s="2"/>
    </row>
    <row r="96" spans="1:9" ht="24" customHeight="1">
      <c r="A96" s="2"/>
      <c r="C96" s="1"/>
      <c r="D96" s="2"/>
      <c r="E96" s="2"/>
      <c r="F96" s="2"/>
      <c r="G96" s="2"/>
      <c r="H96" s="2"/>
      <c r="I96" s="2"/>
    </row>
    <row r="97" spans="1:9" ht="30.75" customHeight="1">
      <c r="A97" s="2"/>
      <c r="C97" s="1"/>
      <c r="D97" s="2"/>
      <c r="E97" s="2"/>
      <c r="F97" s="2"/>
      <c r="G97" s="2"/>
      <c r="H97" s="2"/>
      <c r="I97" s="2"/>
    </row>
    <row r="98" spans="1:9" ht="30.75" customHeight="1">
      <c r="A98" s="2"/>
      <c r="C98" s="1"/>
      <c r="D98" s="2"/>
      <c r="E98" s="2"/>
      <c r="F98" s="2"/>
      <c r="G98" s="2"/>
      <c r="H98" s="2"/>
      <c r="I98" s="2"/>
    </row>
    <row r="99" spans="1:9" ht="12.75" customHeight="1">
      <c r="A99" s="2"/>
      <c r="C99" s="42" t="s">
        <v>137</v>
      </c>
      <c r="D99" s="2"/>
      <c r="E99" s="2"/>
      <c r="F99" s="2"/>
      <c r="G99" s="2"/>
      <c r="H99" s="2"/>
      <c r="I99" s="2"/>
    </row>
    <row r="100" spans="1:9" ht="12" customHeight="1">
      <c r="A100" s="2"/>
      <c r="C100" s="41" t="s">
        <v>138</v>
      </c>
      <c r="D100" s="2"/>
      <c r="E100" s="2"/>
      <c r="F100" s="2"/>
      <c r="G100" s="2"/>
      <c r="H100" s="2"/>
      <c r="I100" s="2"/>
    </row>
    <row r="101" spans="1:9" ht="30.75" customHeight="1">
      <c r="A101" s="2"/>
      <c r="C101" s="2"/>
      <c r="D101" s="2"/>
      <c r="E101" s="2"/>
      <c r="F101" s="2"/>
      <c r="G101" s="2"/>
      <c r="H101" s="2"/>
      <c r="I101" s="2"/>
    </row>
    <row r="102" spans="1:9" ht="30.75" customHeight="1">
      <c r="A102" s="2"/>
      <c r="C102" s="2"/>
      <c r="D102" s="2"/>
      <c r="E102" s="2"/>
      <c r="F102" s="2"/>
      <c r="G102" s="2"/>
      <c r="H102" s="2"/>
      <c r="I102" s="2"/>
    </row>
    <row r="103" spans="1:9" ht="30.75" customHeight="1">
      <c r="A103" s="2"/>
      <c r="C103" s="2"/>
      <c r="D103" s="2"/>
      <c r="E103" s="2"/>
      <c r="F103" s="2"/>
      <c r="G103" s="2"/>
      <c r="H103" s="2"/>
      <c r="I103" s="2"/>
    </row>
    <row r="104" spans="1:9" ht="30.75" customHeight="1">
      <c r="A104" s="2"/>
      <c r="C104" s="2"/>
      <c r="D104" s="2"/>
      <c r="E104" s="2"/>
      <c r="F104" s="2"/>
      <c r="G104" s="2"/>
      <c r="H104" s="2"/>
      <c r="I104" s="2"/>
    </row>
    <row r="107" spans="1:9" ht="30.75" customHeight="1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  <row r="4238" spans="1:9" ht="12.75">
      <c r="A4238" s="2"/>
      <c r="C4238" s="2"/>
      <c r="D4238" s="2"/>
      <c r="E4238" s="2"/>
      <c r="F4238" s="2"/>
      <c r="G4238" s="2"/>
      <c r="H4238" s="2"/>
      <c r="I4238" s="2"/>
    </row>
    <row r="4239" spans="1:9" ht="12.75">
      <c r="A4239" s="2"/>
      <c r="C4239" s="2"/>
      <c r="D4239" s="2"/>
      <c r="E4239" s="2"/>
      <c r="F4239" s="2"/>
      <c r="G4239" s="2"/>
      <c r="H4239" s="2"/>
      <c r="I4239" s="2"/>
    </row>
    <row r="4240" spans="1:9" ht="12.75">
      <c r="A4240" s="2"/>
      <c r="C4240" s="2"/>
      <c r="D4240" s="2"/>
      <c r="E4240" s="2"/>
      <c r="F4240" s="2"/>
      <c r="G4240" s="2"/>
      <c r="H4240" s="2"/>
      <c r="I4240" s="2"/>
    </row>
    <row r="4241" spans="1:9" ht="12.75">
      <c r="A4241" s="2"/>
      <c r="C4241" s="2"/>
      <c r="D4241" s="2"/>
      <c r="E4241" s="2"/>
      <c r="F4241" s="2"/>
      <c r="G4241" s="2"/>
      <c r="H4241" s="2"/>
      <c r="I4241" s="2"/>
    </row>
    <row r="4242" spans="1:9" ht="12.75">
      <c r="A4242" s="2"/>
      <c r="C4242" s="2"/>
      <c r="D4242" s="2"/>
      <c r="E4242" s="2"/>
      <c r="F4242" s="2"/>
      <c r="G4242" s="2"/>
      <c r="H4242" s="2"/>
      <c r="I4242" s="2"/>
    </row>
    <row r="4243" spans="1:9" ht="12.75">
      <c r="A4243" s="2"/>
      <c r="C4243" s="2"/>
      <c r="D4243" s="2"/>
      <c r="E4243" s="2"/>
      <c r="F4243" s="2"/>
      <c r="G4243" s="2"/>
      <c r="H4243" s="2"/>
      <c r="I4243" s="2"/>
    </row>
    <row r="4244" spans="1:9" ht="12.75">
      <c r="A4244" s="2"/>
      <c r="C4244" s="2"/>
      <c r="D4244" s="2"/>
      <c r="E4244" s="2"/>
      <c r="F4244" s="2"/>
      <c r="G4244" s="2"/>
      <c r="H4244" s="2"/>
      <c r="I4244" s="2"/>
    </row>
    <row r="4245" spans="1:9" ht="12.75">
      <c r="A4245" s="2"/>
      <c r="C4245" s="2"/>
      <c r="D4245" s="2"/>
      <c r="E4245" s="2"/>
      <c r="F4245" s="2"/>
      <c r="G4245" s="2"/>
      <c r="H4245" s="2"/>
      <c r="I4245" s="2"/>
    </row>
    <row r="4246" spans="1:9" ht="12.75">
      <c r="A4246" s="2"/>
      <c r="C4246" s="2"/>
      <c r="D4246" s="2"/>
      <c r="E4246" s="2"/>
      <c r="F4246" s="2"/>
      <c r="G4246" s="2"/>
      <c r="H4246" s="2"/>
      <c r="I4246" s="2"/>
    </row>
    <row r="4247" spans="1:9" ht="12.75">
      <c r="A4247" s="2"/>
      <c r="C4247" s="2"/>
      <c r="D4247" s="2"/>
      <c r="E4247" s="2"/>
      <c r="F4247" s="2"/>
      <c r="G4247" s="2"/>
      <c r="H4247" s="2"/>
      <c r="I4247" s="2"/>
    </row>
    <row r="4248" spans="1:9" ht="12.75">
      <c r="A4248" s="2"/>
      <c r="C4248" s="2"/>
      <c r="D4248" s="2"/>
      <c r="E4248" s="2"/>
      <c r="F4248" s="2"/>
      <c r="G4248" s="2"/>
      <c r="H4248" s="2"/>
      <c r="I4248" s="2"/>
    </row>
    <row r="4249" spans="1:9" ht="12.75">
      <c r="A4249" s="2"/>
      <c r="C4249" s="2"/>
      <c r="D4249" s="2"/>
      <c r="E4249" s="2"/>
      <c r="F4249" s="2"/>
      <c r="G4249" s="2"/>
      <c r="H4249" s="2"/>
      <c r="I4249" s="2"/>
    </row>
    <row r="4250" spans="1:9" ht="12.75">
      <c r="A4250" s="2"/>
      <c r="C4250" s="2"/>
      <c r="D4250" s="2"/>
      <c r="E4250" s="2"/>
      <c r="F4250" s="2"/>
      <c r="G4250" s="2"/>
      <c r="H4250" s="2"/>
      <c r="I4250" s="2"/>
    </row>
    <row r="4251" spans="1:9" ht="12.75">
      <c r="A4251" s="2"/>
      <c r="C4251" s="2"/>
      <c r="D4251" s="2"/>
      <c r="E4251" s="2"/>
      <c r="F4251" s="2"/>
      <c r="G4251" s="2"/>
      <c r="H4251" s="2"/>
      <c r="I4251" s="2"/>
    </row>
    <row r="4252" spans="1:9" ht="12.75">
      <c r="A4252" s="2"/>
      <c r="C4252" s="2"/>
      <c r="D4252" s="2"/>
      <c r="E4252" s="2"/>
      <c r="F4252" s="2"/>
      <c r="G4252" s="2"/>
      <c r="H4252" s="2"/>
      <c r="I4252" s="2"/>
    </row>
    <row r="4253" spans="1:9" ht="12.75">
      <c r="A4253" s="2"/>
      <c r="C4253" s="2"/>
      <c r="D4253" s="2"/>
      <c r="E4253" s="2"/>
      <c r="F4253" s="2"/>
      <c r="G4253" s="2"/>
      <c r="H4253" s="2"/>
      <c r="I4253" s="2"/>
    </row>
    <row r="4254" spans="1:9" ht="12.75">
      <c r="A4254" s="2"/>
      <c r="C4254" s="2"/>
      <c r="D4254" s="2"/>
      <c r="E4254" s="2"/>
      <c r="F4254" s="2"/>
      <c r="G4254" s="2"/>
      <c r="H4254" s="2"/>
      <c r="I4254" s="2"/>
    </row>
    <row r="4255" spans="1:9" ht="12.75">
      <c r="A4255" s="2"/>
      <c r="C4255" s="2"/>
      <c r="D4255" s="2"/>
      <c r="E4255" s="2"/>
      <c r="F4255" s="2"/>
      <c r="G4255" s="2"/>
      <c r="H4255" s="2"/>
      <c r="I4255" s="2"/>
    </row>
    <row r="4256" spans="1:9" ht="12.75">
      <c r="A4256" s="2"/>
      <c r="C4256" s="2"/>
      <c r="D4256" s="2"/>
      <c r="E4256" s="2"/>
      <c r="F4256" s="2"/>
      <c r="G4256" s="2"/>
      <c r="H4256" s="2"/>
      <c r="I4256" s="2"/>
    </row>
    <row r="4257" spans="1:9" ht="12.75">
      <c r="A4257" s="2"/>
      <c r="C4257" s="2"/>
      <c r="D4257" s="2"/>
      <c r="E4257" s="2"/>
      <c r="F4257" s="2"/>
      <c r="G4257" s="2"/>
      <c r="H4257" s="2"/>
      <c r="I4257" s="2"/>
    </row>
    <row r="4258" spans="1:9" ht="12.75">
      <c r="A4258" s="2"/>
      <c r="C4258" s="2"/>
      <c r="D4258" s="2"/>
      <c r="E4258" s="2"/>
      <c r="F4258" s="2"/>
      <c r="G4258" s="2"/>
      <c r="H4258" s="2"/>
      <c r="I4258" s="2"/>
    </row>
    <row r="4259" spans="1:9" ht="12.75">
      <c r="A4259" s="2"/>
      <c r="C4259" s="2"/>
      <c r="D4259" s="2"/>
      <c r="E4259" s="2"/>
      <c r="F4259" s="2"/>
      <c r="G4259" s="2"/>
      <c r="H4259" s="2"/>
      <c r="I4259" s="2"/>
    </row>
    <row r="4260" spans="1:9" ht="12.75">
      <c r="A4260" s="2"/>
      <c r="C4260" s="2"/>
      <c r="D4260" s="2"/>
      <c r="E4260" s="2"/>
      <c r="F4260" s="2"/>
      <c r="G4260" s="2"/>
      <c r="H4260" s="2"/>
      <c r="I4260" s="2"/>
    </row>
    <row r="4261" spans="1:9" ht="12.75">
      <c r="A4261" s="2"/>
      <c r="C4261" s="2"/>
      <c r="D4261" s="2"/>
      <c r="E4261" s="2"/>
      <c r="F4261" s="2"/>
      <c r="G4261" s="2"/>
      <c r="H4261" s="2"/>
      <c r="I4261" s="2"/>
    </row>
    <row r="4262" spans="1:9" ht="12.75">
      <c r="A4262" s="2"/>
      <c r="C4262" s="2"/>
      <c r="D4262" s="2"/>
      <c r="E4262" s="2"/>
      <c r="F4262" s="2"/>
      <c r="G4262" s="2"/>
      <c r="H4262" s="2"/>
      <c r="I4262" s="2"/>
    </row>
    <row r="4263" spans="1:9" ht="12.75">
      <c r="A4263" s="2"/>
      <c r="C4263" s="2"/>
      <c r="D4263" s="2"/>
      <c r="E4263" s="2"/>
      <c r="F4263" s="2"/>
      <c r="G4263" s="2"/>
      <c r="H4263" s="2"/>
      <c r="I4263" s="2"/>
    </row>
    <row r="4264" spans="1:9" ht="12.75">
      <c r="A4264" s="2"/>
      <c r="C4264" s="2"/>
      <c r="D4264" s="2"/>
      <c r="E4264" s="2"/>
      <c r="F4264" s="2"/>
      <c r="G4264" s="2"/>
      <c r="H4264" s="2"/>
      <c r="I4264" s="2"/>
    </row>
    <row r="4265" spans="1:9" ht="12.75">
      <c r="A4265" s="2"/>
      <c r="C4265" s="2"/>
      <c r="D4265" s="2"/>
      <c r="E4265" s="2"/>
      <c r="F4265" s="2"/>
      <c r="G4265" s="2"/>
      <c r="H4265" s="2"/>
      <c r="I4265" s="2"/>
    </row>
    <row r="4266" spans="1:9" ht="12.75">
      <c r="A4266" s="2"/>
      <c r="C4266" s="2"/>
      <c r="D4266" s="2"/>
      <c r="E4266" s="2"/>
      <c r="F4266" s="2"/>
      <c r="G4266" s="2"/>
      <c r="H4266" s="2"/>
      <c r="I4266" s="2"/>
    </row>
    <row r="4267" spans="1:9" ht="12.75">
      <c r="A4267" s="2"/>
      <c r="C4267" s="2"/>
      <c r="D4267" s="2"/>
      <c r="E4267" s="2"/>
      <c r="F4267" s="2"/>
      <c r="G4267" s="2"/>
      <c r="H4267" s="2"/>
      <c r="I4267" s="2"/>
    </row>
    <row r="4268" spans="1:9" ht="12.75">
      <c r="A4268" s="2"/>
      <c r="C4268" s="2"/>
      <c r="D4268" s="2"/>
      <c r="E4268" s="2"/>
      <c r="F4268" s="2"/>
      <c r="G4268" s="2"/>
      <c r="H4268" s="2"/>
      <c r="I4268" s="2"/>
    </row>
  </sheetData>
  <sheetProtection/>
  <mergeCells count="20"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I11:I13"/>
  </mergeCells>
  <printOptions/>
  <pageMargins left="0.5118110236220472" right="0.31496062992125984" top="0.7874015748031497" bottom="1.1811023622047245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Evelin Fernandez Jimenez</cp:lastModifiedBy>
  <cp:lastPrinted>2019-08-01T14:55:59Z</cp:lastPrinted>
  <dcterms:created xsi:type="dcterms:W3CDTF">2006-07-11T17:39:34Z</dcterms:created>
  <dcterms:modified xsi:type="dcterms:W3CDTF">2019-08-02T17:02:48Z</dcterms:modified>
  <cp:category/>
  <cp:version/>
  <cp:contentType/>
  <cp:contentStatus/>
</cp:coreProperties>
</file>