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4 OPTI ABRIL 2024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'!$A$1:$N$95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4" i="1" l="1"/>
  <c r="E24" i="1"/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C24" i="1"/>
  <c r="D24" i="1"/>
  <c r="F24" i="1"/>
  <c r="G24" i="1"/>
  <c r="H24" i="1"/>
  <c r="I24" i="1"/>
  <c r="J24" i="1"/>
  <c r="K24" i="1"/>
  <c r="L24" i="1"/>
  <c r="M24" i="1"/>
  <c r="M14" i="1"/>
  <c r="C8" i="1"/>
  <c r="D8" i="1"/>
  <c r="E8" i="1"/>
  <c r="F8" i="1"/>
  <c r="G8" i="1"/>
  <c r="H8" i="1"/>
  <c r="I8" i="1"/>
  <c r="K8" i="1"/>
  <c r="L8" i="1"/>
  <c r="M8" i="1"/>
  <c r="N80" i="1" l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J72" i="1" s="1"/>
  <c r="I76" i="1"/>
  <c r="I72" i="1" s="1"/>
  <c r="H76" i="1"/>
  <c r="H72" i="1" s="1"/>
  <c r="G76" i="1"/>
  <c r="G72" i="1" s="1"/>
  <c r="F76" i="1"/>
  <c r="F72" i="1" s="1"/>
  <c r="E76" i="1"/>
  <c r="E72" i="1" s="1"/>
  <c r="D76" i="1"/>
  <c r="D72" i="1" s="1"/>
  <c r="C76" i="1"/>
  <c r="B76" i="1"/>
  <c r="N75" i="1"/>
  <c r="N74" i="1"/>
  <c r="N73" i="1" s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C34" i="1"/>
  <c r="B34" i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D14" i="1"/>
  <c r="D7" i="1" s="1"/>
  <c r="C14" i="1"/>
  <c r="B14" i="1"/>
  <c r="N13" i="1"/>
  <c r="N12" i="1"/>
  <c r="N11" i="1"/>
  <c r="N10" i="1"/>
  <c r="N9" i="1"/>
  <c r="B8" i="1"/>
  <c r="N34" i="1" l="1"/>
  <c r="N60" i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<sst xmlns="http://schemas.openxmlformats.org/spreadsheetml/2006/main" count="105" uniqueCount="105">
  <si>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</si>
  <si>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</si>
  <si>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</si>
  <si>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</si>
  <si>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</si>
  <si>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</si>
  <si>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</si>
  <si>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</si>
  <si>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</si>
  <si>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</si>
  <si>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</si>
  <si>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</si>
  <si>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</si>
  <si>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</si>
  <si>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</si>
  <si>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</si>
  <si>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</si>
  <si>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</si>
  <si>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</si>
  <si>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</si>
  <si>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</si>
  <si>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</si>
  <si>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</si>
  <si>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</si>
  <si>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</si>
  <si>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</si>
  <si>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</si>
  <si>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</si>
  <si>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</si>
  <si>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</si>
  <si>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</si>
  <si>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</si>
  <si>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</si>
  <si>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</si>
  <si>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</si>
  <si>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</si>
  <si>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</si>
  <si>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</si>
  <si>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</si>
  <si>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</si>
  <si>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</si>
  <si>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</si>
  <si>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</si>
  <si>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</si>
  <si>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</si>
  <si>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</si>
  <si>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</si>
  <si>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</si>
  <si>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</si>
  <si>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</si>
  <si>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</si>
  <si>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</si>
  <si>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</si>
  <si>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</si>
  <si>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</si>
  <si>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</si>
  <si>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</si>
  <si>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</si>
  <si>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</si>
  <si>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</si>
  <si>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</si>
  <si>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</si>
  <si>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</si>
  <si>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</si>
  <si>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</si>
  <si>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</si>
  <si>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</si>
  <si>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</si>
  <si>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</si>
  <si>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</si>
  <si>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</si>
  <si>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</si>
  <si>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</si>
  <si>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</si>
  <si>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</si>
  <si>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</si>
  <si>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</si>
  <si>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</si>
  <si>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</si>
  <si>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</si>
  <si>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</si>
  <si>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</si>
  <si>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</si>
  <si>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</si>
  <si>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</si>
  <si>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</si>
  <si>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</si>
  <si>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</si>
  <si>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</si>
  <si>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</si>
  <si>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</si>
  <si>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</si>
  <si>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</si>
  <si>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Autorizado por</t>
  </si>
  <si>
    <t>Ana Cecilia Mora De La Cruz</t>
  </si>
  <si>
    <t xml:space="preserve">Preparado por </t>
  </si>
  <si>
    <t>Analista de Presupuesto</t>
  </si>
  <si>
    <t xml:space="preserve">                               Revisado por</t>
  </si>
  <si>
    <t xml:space="preserve">                          Jesus A. Tiburcio</t>
  </si>
  <si>
    <t xml:space="preserve">                   Encargado División Financiera</t>
  </si>
  <si>
    <t xml:space="preserve">  Caonabo Antonio</t>
  </si>
  <si>
    <t>Encargado del Departamento Adm. Financ.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</si>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</sst>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9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4" fillId="0" borderId="0" xfId="0" applyFont="1" applyAlignment="1">
      <alignment horizontal="center" vertical="center"/>
    </xf>
    <xf numFmtId="0" fontId="11" fillId="0" borderId="0" xfId="0" applyFont="1" applyFill="1" applyAlignment="1"/>
    <xf numFmtId="0" fontId="11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3" fillId="0" borderId="6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13" fillId="0" borderId="0" xfId="0" applyFont="1" applyFill="1" applyBorder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1</xdr:rowOff>
    </xdr:from>
    <xdr:to>
      <xdr:col>0</xdr:col>
      <xdr:colOff>1926897</xdr:colOff>
      <xdr:row>4</xdr:row>
      <xdr:rowOff>98535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1"/>
          <a:ext cx="1905001" cy="11167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973457</xdr:colOff>
      <xdr:row>0</xdr:row>
      <xdr:rowOff>0</xdr:rowOff>
    </xdr:from>
    <xdr:to>
      <xdr:col>13</xdr:col>
      <xdr:colOff>599012</xdr:colOff>
      <xdr:row>4</xdr:row>
      <xdr:rowOff>97736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09" y="0"/>
          <a:ext cx="1716676" cy="11159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4"/>
  <sheetViews>
    <sheetView showGridLines="0" tabSelected="1" zoomScale="87" zoomScaleNormal="87" workbookViewId="0">
      <selection activeCell="E10" sqref="E10"/>
    </sheetView>
  </sheetViews>
  <sheetFormatPr baseColWidth="10" defaultColWidth="11.42578125" defaultRowHeight="15" x14ac:dyDescent="0.25"/>
  <cols>
    <col min="1" max="1" width="92.7109375" customWidth="1"/>
    <col min="2" max="2" width="18.5703125" customWidth="1"/>
    <col min="3" max="4" width="14.5703125" customWidth="1"/>
    <col min="5" max="5" width="15.42578125" customWidth="1"/>
    <col min="6" max="6" width="15.28515625" customWidth="1"/>
    <col min="7" max="11" width="14.140625" customWidth="1"/>
    <col min="12" max="12" width="15.42578125" customWidth="1"/>
    <col min="13" max="13" width="16" customWidth="1"/>
    <col min="14" max="14" width="18.85546875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45" t="s">
        <v>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1"/>
      <c r="P1" s="1"/>
    </row>
    <row r="2" spans="1:17" ht="21" customHeight="1" x14ac:dyDescent="0.25">
      <c r="A2" s="46" t="s">
        <v>1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17" ht="15.75" x14ac:dyDescent="0.25">
      <c r="A3" s="48">
        <v>2024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</row>
    <row r="4" spans="1:17" ht="15.75" customHeight="1" x14ac:dyDescent="0.25">
      <c r="A4" s="50" t="s">
        <v>2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</row>
    <row r="5" spans="1:17" ht="15.75" customHeight="1" x14ac:dyDescent="0.25">
      <c r="A5" s="51" t="s">
        <v>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</row>
    <row r="6" spans="1:17" ht="23.25" customHeight="1" x14ac:dyDescent="0.25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4" t="s">
        <v>9</v>
      </c>
      <c r="G6" s="3" t="s">
        <v>10</v>
      </c>
      <c r="H6" s="4" t="s">
        <v>11</v>
      </c>
      <c r="I6" s="3" t="s">
        <v>12</v>
      </c>
      <c r="J6" s="3" t="s">
        <v>13</v>
      </c>
      <c r="K6" s="3" t="s">
        <v>14</v>
      </c>
      <c r="L6" s="3" t="s">
        <v>15</v>
      </c>
      <c r="M6" s="4" t="s">
        <v>16</v>
      </c>
      <c r="N6" s="3" t="s">
        <v>17</v>
      </c>
    </row>
    <row r="7" spans="1:17" s="7" customFormat="1" x14ac:dyDescent="0.25">
      <c r="A7" s="5" t="s">
        <v>18</v>
      </c>
      <c r="B7" s="6">
        <f>+B8+B14+B24+B34+B43+B50+B60+B65+B68</f>
        <v>28789623.710000001</v>
      </c>
      <c r="C7" s="6">
        <f t="shared" ref="C7:N7" si="0">+C8+C14+C24+C34+C43+C50+C60+C65+C68</f>
        <v>34370819.109999999</v>
      </c>
      <c r="D7" s="6">
        <f t="shared" si="0"/>
        <v>34168698.45000001</v>
      </c>
      <c r="E7" s="6">
        <f t="shared" si="0"/>
        <v>56335108.580000006</v>
      </c>
      <c r="F7" s="6">
        <f t="shared" si="0"/>
        <v>0</v>
      </c>
      <c r="G7" s="6">
        <f t="shared" si="0"/>
        <v>0</v>
      </c>
      <c r="H7" s="6">
        <f t="shared" si="0"/>
        <v>0</v>
      </c>
      <c r="I7" s="6">
        <f t="shared" si="0"/>
        <v>0</v>
      </c>
      <c r="J7" s="6">
        <f t="shared" si="0"/>
        <v>0</v>
      </c>
      <c r="K7" s="6">
        <f t="shared" si="0"/>
        <v>0</v>
      </c>
      <c r="L7" s="6">
        <f t="shared" si="0"/>
        <v>0</v>
      </c>
      <c r="M7" s="6">
        <f t="shared" si="0"/>
        <v>0</v>
      </c>
      <c r="N7" s="6">
        <f t="shared" si="0"/>
        <v>153664249.84999999</v>
      </c>
      <c r="O7" s="33"/>
      <c r="P7" s="33"/>
      <c r="Q7" s="33"/>
    </row>
    <row r="8" spans="1:17" x14ac:dyDescent="0.25">
      <c r="A8" s="8" t="s">
        <v>19</v>
      </c>
      <c r="B8" s="9">
        <f>+B9+B10+B11+B12+B13</f>
        <v>28493879.620000001</v>
      </c>
      <c r="C8" s="9">
        <f t="shared" ref="C8:N8" si="1">+C9+C10+C11+C12+C13</f>
        <v>29155262.670000002</v>
      </c>
      <c r="D8" s="9">
        <f t="shared" si="1"/>
        <v>29258823.550000004</v>
      </c>
      <c r="E8" s="9">
        <f t="shared" si="1"/>
        <v>51125497.420000002</v>
      </c>
      <c r="F8" s="9">
        <f t="shared" si="1"/>
        <v>0</v>
      </c>
      <c r="G8" s="9">
        <f t="shared" si="1"/>
        <v>0</v>
      </c>
      <c r="H8" s="9">
        <f t="shared" si="1"/>
        <v>0</v>
      </c>
      <c r="I8" s="9">
        <f t="shared" si="1"/>
        <v>0</v>
      </c>
      <c r="J8" s="9">
        <f t="shared" si="1"/>
        <v>0</v>
      </c>
      <c r="K8" s="9">
        <f t="shared" si="1"/>
        <v>0</v>
      </c>
      <c r="L8" s="9">
        <f t="shared" si="1"/>
        <v>0</v>
      </c>
      <c r="M8" s="9">
        <f t="shared" si="1"/>
        <v>0</v>
      </c>
      <c r="N8" s="9">
        <f t="shared" si="1"/>
        <v>138033463.25999999</v>
      </c>
      <c r="O8" s="19"/>
      <c r="P8" s="15"/>
      <c r="Q8" s="15"/>
    </row>
    <row r="9" spans="1:17" x14ac:dyDescent="0.25">
      <c r="A9" s="12" t="s">
        <v>20</v>
      </c>
      <c r="B9" s="13">
        <v>24116448</v>
      </c>
      <c r="C9" s="13">
        <v>24688750</v>
      </c>
      <c r="D9" s="13">
        <v>24793839.880000003</v>
      </c>
      <c r="E9" s="13">
        <v>24626106.280000001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6">
        <f t="shared" ref="N9:N71" si="2">+B9+C9+D9+E9+F9+G9+H9+I9+J9+K9+L9+M9</f>
        <v>98225144.159999996</v>
      </c>
      <c r="O9" s="15"/>
    </row>
    <row r="10" spans="1:17" x14ac:dyDescent="0.25">
      <c r="A10" s="12" t="s">
        <v>21</v>
      </c>
      <c r="B10" s="13">
        <v>731000</v>
      </c>
      <c r="C10" s="13">
        <v>731000</v>
      </c>
      <c r="D10" s="13">
        <v>731000</v>
      </c>
      <c r="E10" s="13">
        <v>22754704.969999999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6">
        <f t="shared" si="2"/>
        <v>24947704.969999999</v>
      </c>
      <c r="O10" s="15"/>
    </row>
    <row r="11" spans="1:17" x14ac:dyDescent="0.25">
      <c r="A11" s="12" t="s">
        <v>22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23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6">
        <f t="shared" si="2"/>
        <v>0</v>
      </c>
    </row>
    <row r="13" spans="1:17" x14ac:dyDescent="0.25">
      <c r="A13" s="12" t="s">
        <v>24</v>
      </c>
      <c r="B13" s="13">
        <v>3646431.62</v>
      </c>
      <c r="C13" s="13">
        <v>3735512.67</v>
      </c>
      <c r="D13" s="13">
        <v>3733983.67</v>
      </c>
      <c r="E13" s="13">
        <v>3744686.17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6">
        <f t="shared" si="2"/>
        <v>14860614.130000001</v>
      </c>
      <c r="O13" s="15"/>
    </row>
    <row r="14" spans="1:17" x14ac:dyDescent="0.25">
      <c r="A14" s="8" t="s">
        <v>25</v>
      </c>
      <c r="B14" s="9">
        <f>+B15+B16+B17+B18+B19+B20+B21+B22+B23</f>
        <v>237089.83000000002</v>
      </c>
      <c r="C14" s="9">
        <f t="shared" ref="C14:J14" si="3">+C15+C16+C17+C18+C19+C20+C21+C22+C23</f>
        <v>1961680.9300000002</v>
      </c>
      <c r="D14" s="9">
        <f t="shared" si="3"/>
        <v>2348005.87</v>
      </c>
      <c r="E14" s="9">
        <f t="shared" si="3"/>
        <v>4023340.49</v>
      </c>
      <c r="F14" s="9">
        <f t="shared" si="3"/>
        <v>0</v>
      </c>
      <c r="G14" s="9">
        <f t="shared" si="3"/>
        <v>0</v>
      </c>
      <c r="H14" s="9">
        <f t="shared" si="3"/>
        <v>0</v>
      </c>
      <c r="I14" s="9">
        <f t="shared" si="3"/>
        <v>0</v>
      </c>
      <c r="J14" s="9">
        <f t="shared" si="3"/>
        <v>0</v>
      </c>
      <c r="K14" s="10">
        <f>+K15+K16+K17+K18+K19+K20+K21+K22+K23</f>
        <v>0</v>
      </c>
      <c r="L14" s="10">
        <f>+L15+L16+L17+L18+L19+L20+L21+L22+L23</f>
        <v>0</v>
      </c>
      <c r="M14" s="10">
        <f>+M15+M16+M17+M18+M19+M20+M21+M22+M23</f>
        <v>0</v>
      </c>
      <c r="N14" s="11">
        <f t="shared" si="2"/>
        <v>8570117.120000001</v>
      </c>
      <c r="O14" s="19"/>
      <c r="P14" s="15"/>
      <c r="Q14" s="15"/>
    </row>
    <row r="15" spans="1:17" x14ac:dyDescent="0.25">
      <c r="A15" s="12" t="s">
        <v>26</v>
      </c>
      <c r="B15" s="13">
        <v>106891.33</v>
      </c>
      <c r="C15" s="13">
        <v>1241959.25</v>
      </c>
      <c r="D15" s="13">
        <v>1100353.17</v>
      </c>
      <c r="E15" s="13">
        <v>379447.34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6">
        <f t="shared" si="2"/>
        <v>2828651.09</v>
      </c>
      <c r="O15" s="15"/>
      <c r="P15" s="15"/>
      <c r="Q15" s="15"/>
    </row>
    <row r="16" spans="1:17" x14ac:dyDescent="0.25">
      <c r="A16" s="12" t="s">
        <v>27</v>
      </c>
      <c r="B16" s="13">
        <v>0</v>
      </c>
      <c r="C16" s="13">
        <v>57284.28</v>
      </c>
      <c r="D16" s="13">
        <v>7380.9</v>
      </c>
      <c r="E16" s="13">
        <v>306186.40000000002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6">
        <f t="shared" si="2"/>
        <v>370851.58</v>
      </c>
      <c r="O16" s="15"/>
      <c r="P16" s="15"/>
      <c r="Q16" s="15"/>
    </row>
    <row r="17" spans="1:17" x14ac:dyDescent="0.25">
      <c r="A17" s="12" t="s">
        <v>28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6">
        <f>+B17+C17+D17+E17+F17+G17+H17+I17+J17+K17+L17+M17</f>
        <v>0</v>
      </c>
    </row>
    <row r="18" spans="1:17" x14ac:dyDescent="0.25">
      <c r="A18" s="12" t="s">
        <v>29</v>
      </c>
      <c r="B18" s="13">
        <v>0</v>
      </c>
      <c r="C18" s="13">
        <v>0</v>
      </c>
      <c r="D18" s="13">
        <v>0</v>
      </c>
      <c r="E18" s="13">
        <v>157560.48000000001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157560.48000000001</v>
      </c>
    </row>
    <row r="19" spans="1:17" x14ac:dyDescent="0.25">
      <c r="A19" s="12" t="s">
        <v>30</v>
      </c>
      <c r="B19" s="13">
        <v>44000</v>
      </c>
      <c r="C19" s="13">
        <v>68000</v>
      </c>
      <c r="D19" s="13">
        <v>44000</v>
      </c>
      <c r="E19" s="13">
        <v>44000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6">
        <f t="shared" si="2"/>
        <v>200000</v>
      </c>
    </row>
    <row r="20" spans="1:17" x14ac:dyDescent="0.25">
      <c r="A20" s="12" t="s">
        <v>31</v>
      </c>
      <c r="B20" s="13">
        <v>54026.5</v>
      </c>
      <c r="C20" s="13">
        <v>54038.06</v>
      </c>
      <c r="D20" s="13">
        <v>54394.559999999998</v>
      </c>
      <c r="E20" s="13">
        <v>2315488.08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6">
        <f t="shared" si="2"/>
        <v>2477947.2000000002</v>
      </c>
    </row>
    <row r="21" spans="1:17" x14ac:dyDescent="0.25">
      <c r="A21" s="12" t="s">
        <v>32</v>
      </c>
      <c r="B21" s="13">
        <v>0</v>
      </c>
      <c r="C21" s="13">
        <v>368855.46</v>
      </c>
      <c r="D21" s="13">
        <v>27735.75</v>
      </c>
      <c r="E21" s="13">
        <v>167172.97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6">
        <f t="shared" si="2"/>
        <v>563764.18000000005</v>
      </c>
      <c r="O21" s="15"/>
      <c r="P21" s="15"/>
      <c r="Q21" s="15"/>
    </row>
    <row r="22" spans="1:17" x14ac:dyDescent="0.25">
      <c r="A22" s="12" t="s">
        <v>33</v>
      </c>
      <c r="B22" s="13">
        <v>32172</v>
      </c>
      <c r="C22" s="13">
        <v>14160</v>
      </c>
      <c r="D22" s="13">
        <v>44732.75</v>
      </c>
      <c r="E22" s="13">
        <v>24000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6">
        <f t="shared" si="2"/>
        <v>115064.75</v>
      </c>
      <c r="O22" s="15"/>
      <c r="P22" s="15"/>
      <c r="Q22" s="15"/>
    </row>
    <row r="23" spans="1:17" x14ac:dyDescent="0.25">
      <c r="A23" s="12" t="s">
        <v>34</v>
      </c>
      <c r="B23" s="13">
        <v>0</v>
      </c>
      <c r="C23" s="13">
        <v>157383.88</v>
      </c>
      <c r="D23" s="13">
        <v>1069408.74</v>
      </c>
      <c r="E23" s="13">
        <v>629485.22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6">
        <f t="shared" si="2"/>
        <v>1856277.84</v>
      </c>
    </row>
    <row r="24" spans="1:17" x14ac:dyDescent="0.25">
      <c r="A24" s="8" t="s">
        <v>35</v>
      </c>
      <c r="B24" s="9">
        <f>+B25+B26+B27+B28+B29+B30+B31+B32+B33</f>
        <v>58654.26</v>
      </c>
      <c r="C24" s="9">
        <f t="shared" ref="C24:N24" si="4">+C25+C26+C27+C28+C29+C30+C31+C32+C33</f>
        <v>504734.41000000003</v>
      </c>
      <c r="D24" s="9">
        <f t="shared" si="4"/>
        <v>2457667.29</v>
      </c>
      <c r="E24" s="9">
        <f t="shared" si="4"/>
        <v>750863.82</v>
      </c>
      <c r="F24" s="9">
        <f t="shared" si="4"/>
        <v>0</v>
      </c>
      <c r="G24" s="9">
        <f t="shared" si="4"/>
        <v>0</v>
      </c>
      <c r="H24" s="9">
        <f t="shared" si="4"/>
        <v>0</v>
      </c>
      <c r="I24" s="9">
        <f t="shared" si="4"/>
        <v>0</v>
      </c>
      <c r="J24" s="9">
        <f t="shared" si="4"/>
        <v>0</v>
      </c>
      <c r="K24" s="9">
        <f>+K25+K26+K27+K28+K29+K30+K31+K32+K33</f>
        <v>0</v>
      </c>
      <c r="L24" s="9">
        <f t="shared" si="4"/>
        <v>0</v>
      </c>
      <c r="M24" s="9">
        <f t="shared" si="4"/>
        <v>0</v>
      </c>
      <c r="N24" s="9">
        <f t="shared" si="4"/>
        <v>3771919.78</v>
      </c>
      <c r="O24" s="36"/>
      <c r="P24" s="34"/>
      <c r="Q24" s="34"/>
    </row>
    <row r="25" spans="1:17" x14ac:dyDescent="0.25">
      <c r="A25" s="12" t="s">
        <v>36</v>
      </c>
      <c r="B25" s="13">
        <v>0</v>
      </c>
      <c r="C25" s="13">
        <v>246628.4</v>
      </c>
      <c r="D25" s="13">
        <v>64940</v>
      </c>
      <c r="E25" s="13">
        <v>28900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6">
        <f t="shared" si="2"/>
        <v>340468.4</v>
      </c>
      <c r="O25" s="15"/>
      <c r="P25" s="15"/>
      <c r="Q25" s="15"/>
    </row>
    <row r="26" spans="1:17" x14ac:dyDescent="0.25">
      <c r="A26" s="12" t="s">
        <v>37</v>
      </c>
      <c r="B26" s="13">
        <v>0</v>
      </c>
      <c r="C26" s="13">
        <v>0</v>
      </c>
      <c r="D26" s="13">
        <v>61980.45</v>
      </c>
      <c r="E26" s="13">
        <v>1569.4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6">
        <f t="shared" si="2"/>
        <v>63549.85</v>
      </c>
      <c r="O26" s="35"/>
    </row>
    <row r="27" spans="1:17" x14ac:dyDescent="0.25">
      <c r="A27" s="12" t="s">
        <v>38</v>
      </c>
      <c r="B27" s="13">
        <v>0</v>
      </c>
      <c r="C27" s="13">
        <v>0</v>
      </c>
      <c r="D27" s="13">
        <v>191059.7</v>
      </c>
      <c r="E27" s="13">
        <v>15935.31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6">
        <f t="shared" si="2"/>
        <v>206995.01</v>
      </c>
      <c r="O27" s="15"/>
      <c r="P27" s="15"/>
    </row>
    <row r="28" spans="1:17" x14ac:dyDescent="0.25">
      <c r="A28" s="12" t="s">
        <v>39</v>
      </c>
      <c r="B28" s="13">
        <v>0</v>
      </c>
      <c r="C28" s="13">
        <v>0</v>
      </c>
      <c r="D28" s="13">
        <v>109500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6">
        <f t="shared" si="2"/>
        <v>109500</v>
      </c>
      <c r="O28" s="15"/>
      <c r="P28" s="15"/>
    </row>
    <row r="29" spans="1:17" x14ac:dyDescent="0.25">
      <c r="A29" s="12" t="s">
        <v>40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6">
        <f t="shared" si="2"/>
        <v>0</v>
      </c>
      <c r="O29" s="35"/>
      <c r="P29" s="35"/>
    </row>
    <row r="30" spans="1:17" x14ac:dyDescent="0.25">
      <c r="A30" s="12" t="s">
        <v>41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6">
        <f t="shared" si="2"/>
        <v>0</v>
      </c>
    </row>
    <row r="31" spans="1:17" x14ac:dyDescent="0.25">
      <c r="A31" s="12" t="s">
        <v>42</v>
      </c>
      <c r="B31" s="13">
        <v>0</v>
      </c>
      <c r="C31" s="13">
        <v>0</v>
      </c>
      <c r="D31" s="13">
        <v>1757198</v>
      </c>
      <c r="E31" s="13">
        <v>205407.5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6">
        <f t="shared" si="2"/>
        <v>1962605.5</v>
      </c>
    </row>
    <row r="32" spans="1:17" x14ac:dyDescent="0.25">
      <c r="A32" s="12" t="s">
        <v>43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>+B32+C32+D32+E32+F32+G32+H32+I32+J32+K32+L32+M32</f>
        <v>0</v>
      </c>
    </row>
    <row r="33" spans="1:16" x14ac:dyDescent="0.25">
      <c r="A33" s="12" t="s">
        <v>44</v>
      </c>
      <c r="B33" s="13">
        <v>58654.26</v>
      </c>
      <c r="C33" s="13">
        <v>258106.01</v>
      </c>
      <c r="D33" s="13">
        <v>272989.14</v>
      </c>
      <c r="E33" s="13">
        <v>499051.61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6">
        <f>+B33+C33+D33+E33+F33+G33+H33+I33+J33+K33+L33+M33</f>
        <v>1088801.02</v>
      </c>
      <c r="O33" s="15"/>
      <c r="P33" s="15"/>
    </row>
    <row r="34" spans="1:16" x14ac:dyDescent="0.25">
      <c r="A34" s="8" t="s">
        <v>45</v>
      </c>
      <c r="B34" s="9">
        <f>+B35+B36+B37+B38+B39+B40+B41+B42</f>
        <v>0</v>
      </c>
      <c r="C34" s="9">
        <f t="shared" ref="C34:M34" si="5">+C35+C36+C37+C38+C39+C40+C41+C42</f>
        <v>0</v>
      </c>
      <c r="D34" s="9">
        <f t="shared" si="5"/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0</v>
      </c>
      <c r="O34" s="15"/>
      <c r="P34" s="15"/>
    </row>
    <row r="35" spans="1:16" x14ac:dyDescent="0.25">
      <c r="A35" s="12" t="s">
        <v>46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0</v>
      </c>
      <c r="O35" s="35"/>
      <c r="P35" s="35"/>
    </row>
    <row r="36" spans="1:16" x14ac:dyDescent="0.25">
      <c r="A36" s="12" t="s">
        <v>47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48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49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50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51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52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53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54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55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56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57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58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59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60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61</v>
      </c>
      <c r="B50" s="9">
        <f>+B51+B52+B53+B54+B55+B56+B57+B58+B59</f>
        <v>0</v>
      </c>
      <c r="C50" s="9">
        <f t="shared" ref="C50:N50" si="7">+C51+C52+C53+C54+C55+C56+C57+C58+C59</f>
        <v>2749141.1</v>
      </c>
      <c r="D50" s="9">
        <f t="shared" si="7"/>
        <v>104201.74</v>
      </c>
      <c r="E50" s="9">
        <f t="shared" si="7"/>
        <v>435406.85</v>
      </c>
      <c r="F50" s="9">
        <f t="shared" si="7"/>
        <v>0</v>
      </c>
      <c r="G50" s="9">
        <f t="shared" si="7"/>
        <v>0</v>
      </c>
      <c r="H50" s="9">
        <f t="shared" si="7"/>
        <v>0</v>
      </c>
      <c r="I50" s="9">
        <f t="shared" si="7"/>
        <v>0</v>
      </c>
      <c r="J50" s="9">
        <f t="shared" si="7"/>
        <v>0</v>
      </c>
      <c r="K50" s="9">
        <f t="shared" si="7"/>
        <v>0</v>
      </c>
      <c r="L50" s="9">
        <f t="shared" si="7"/>
        <v>0</v>
      </c>
      <c r="M50" s="9">
        <f t="shared" si="7"/>
        <v>0</v>
      </c>
      <c r="N50" s="9">
        <f t="shared" si="7"/>
        <v>3288749.6900000004</v>
      </c>
      <c r="O50" s="15"/>
      <c r="P50" s="35"/>
    </row>
    <row r="51" spans="1:16" x14ac:dyDescent="0.25">
      <c r="A51" s="12" t="s">
        <v>62</v>
      </c>
      <c r="B51" s="13">
        <v>0</v>
      </c>
      <c r="C51" s="13">
        <v>2749141.1</v>
      </c>
      <c r="D51" s="13">
        <v>104201.74</v>
      </c>
      <c r="E51" s="13">
        <v>435406.85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6">
        <f t="shared" si="2"/>
        <v>3288749.6900000004</v>
      </c>
    </row>
    <row r="52" spans="1:16" x14ac:dyDescent="0.25">
      <c r="A52" s="12" t="s">
        <v>63</v>
      </c>
      <c r="B52" s="13">
        <v>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0</v>
      </c>
    </row>
    <row r="53" spans="1:16" x14ac:dyDescent="0.25">
      <c r="A53" s="12" t="s">
        <v>64</v>
      </c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0</v>
      </c>
    </row>
    <row r="54" spans="1:16" x14ac:dyDescent="0.25">
      <c r="A54" s="12" t="s">
        <v>65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66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6">
        <f t="shared" si="2"/>
        <v>0</v>
      </c>
    </row>
    <row r="56" spans="1:16" x14ac:dyDescent="0.25">
      <c r="A56" s="12" t="s">
        <v>67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68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69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70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71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72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73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74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75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76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77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78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79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80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81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82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83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84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85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86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87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88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89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90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91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92</v>
      </c>
      <c r="B81" s="25">
        <f>+B7+B72</f>
        <v>28789623.710000001</v>
      </c>
      <c r="C81" s="25">
        <f t="shared" ref="C81:N81" si="16">+C7+C72</f>
        <v>34370819.109999999</v>
      </c>
      <c r="D81" s="25">
        <f t="shared" si="16"/>
        <v>34168698.45000001</v>
      </c>
      <c r="E81" s="25">
        <f t="shared" si="16"/>
        <v>56335108.580000006</v>
      </c>
      <c r="F81" s="25">
        <f t="shared" si="16"/>
        <v>0</v>
      </c>
      <c r="G81" s="25">
        <f t="shared" si="16"/>
        <v>0</v>
      </c>
      <c r="H81" s="25">
        <f t="shared" si="16"/>
        <v>0</v>
      </c>
      <c r="I81" s="25">
        <f t="shared" si="16"/>
        <v>0</v>
      </c>
      <c r="J81" s="25">
        <f t="shared" si="16"/>
        <v>0</v>
      </c>
      <c r="K81" s="25">
        <f t="shared" si="16"/>
        <v>0</v>
      </c>
      <c r="L81" s="25">
        <f>+L7+L72</f>
        <v>0</v>
      </c>
      <c r="M81" s="25">
        <f t="shared" si="16"/>
        <v>0</v>
      </c>
      <c r="N81" s="25">
        <f t="shared" si="16"/>
        <v>153664249.84999999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43" t="s">
        <v>94</v>
      </c>
      <c r="B86" s="43"/>
      <c r="C86" s="42" t="s">
        <v>98</v>
      </c>
      <c r="D86" s="42"/>
      <c r="E86" s="42"/>
      <c r="F86" s="42"/>
      <c r="G86" s="42"/>
      <c r="H86" s="32"/>
      <c r="I86" s="44" t="s">
        <v>100</v>
      </c>
      <c r="J86" s="44"/>
      <c r="K86" s="44"/>
      <c r="L86" s="44"/>
      <c r="M86" s="44"/>
      <c r="N86" s="44"/>
      <c r="O86" s="26"/>
    </row>
    <row r="87" spans="1:16" ht="15.75" x14ac:dyDescent="0.25">
      <c r="A87" s="58" t="s">
        <v>95</v>
      </c>
      <c r="B87" s="58"/>
      <c r="C87" s="31" t="s">
        <v>97</v>
      </c>
      <c r="D87" s="31"/>
      <c r="E87" s="31"/>
      <c r="F87" s="31"/>
      <c r="G87" s="31"/>
      <c r="H87" s="31"/>
      <c r="J87" s="27" t="s">
        <v>93</v>
      </c>
      <c r="L87" s="27"/>
      <c r="M87" s="27"/>
      <c r="N87" s="27"/>
      <c r="O87" s="27"/>
    </row>
    <row r="88" spans="1:16" ht="14.25" customHeight="1" x14ac:dyDescent="0.25">
      <c r="A88" s="58" t="s">
        <v>96</v>
      </c>
      <c r="B88" s="58"/>
      <c r="C88" s="31" t="s">
        <v>99</v>
      </c>
      <c r="D88" s="31"/>
      <c r="E88" s="31"/>
      <c r="F88" s="31"/>
      <c r="G88" s="31"/>
      <c r="H88" s="31"/>
      <c r="J88" s="41" t="s">
        <v>101</v>
      </c>
      <c r="L88" s="28"/>
      <c r="M88" s="28"/>
      <c r="N88" s="28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6.5" thickBot="1" x14ac:dyDescent="0.3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  <row r="92" spans="1:16" ht="15.75" thickBot="1" x14ac:dyDescent="0.3">
      <c r="A92" s="52" t="s">
        <v>102</v>
      </c>
      <c r="B92" s="53"/>
    </row>
    <row r="93" spans="1:16" ht="33" customHeight="1" thickBot="1" x14ac:dyDescent="0.3">
      <c r="A93" s="54" t="s">
        <v>103</v>
      </c>
      <c r="B93" s="55"/>
    </row>
    <row r="94" spans="1:16" ht="45.75" customHeight="1" thickBot="1" x14ac:dyDescent="0.3">
      <c r="A94" s="56" t="s">
        <v>104</v>
      </c>
      <c r="B94" s="57"/>
    </row>
  </sheetData>
  <protectedRanges>
    <protectedRange sqref="C86 D88" name="Rango1_1_1_1_2_1"/>
  </protectedRanges>
  <mergeCells count="13">
    <mergeCell ref="A92:B92"/>
    <mergeCell ref="A93:B93"/>
    <mergeCell ref="A94:B94"/>
    <mergeCell ref="A87:B87"/>
    <mergeCell ref="A88:B88"/>
    <mergeCell ref="A86:B86"/>
    <mergeCell ref="L86:N86"/>
    <mergeCell ref="A1:N1"/>
    <mergeCell ref="A2:N2"/>
    <mergeCell ref="A3:N3"/>
    <mergeCell ref="A4:N4"/>
    <mergeCell ref="A5:N5"/>
    <mergeCell ref="I86:K86"/>
  </mergeCells>
  <pageMargins left="0.23622047244094491" right="0.23622047244094491" top="0.74803149606299213" bottom="0.56000000000000005" header="0.31496062992125984" footer="0.17"/>
  <pageSetup paperSize="5" scale="5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Raiquin Matos Algarrobo</cp:lastModifiedBy>
  <cp:lastPrinted>2024-04-01T16:19:31Z</cp:lastPrinted>
  <dcterms:created xsi:type="dcterms:W3CDTF">2021-12-08T16:12:49Z</dcterms:created>
  <dcterms:modified xsi:type="dcterms:W3CDTF">2024-05-01T14:26:24Z</dcterms:modified>
</cp:coreProperties>
</file>