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.brujan\Desktop\evelin 2021-1\"/>
    </mc:Choice>
  </mc:AlternateContent>
  <bookViews>
    <workbookView xWindow="0" yWindow="0" windowWidth="28800" windowHeight="11100"/>
  </bookViews>
  <sheets>
    <sheet name="P2 Presupuesto Aprob-Ejec agos " sheetId="1" r:id="rId1"/>
  </sheets>
  <definedNames>
    <definedName name="_xlnm.Print_Area" localSheetId="0">'P2 Presupuesto Aprob-Ejec agos '!$A$2:$P$99</definedName>
    <definedName name="_xlnm.Print_Titles" localSheetId="0">'P2 Presupuesto Aprob-Ejec agos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87" i="1" l="1"/>
  <c r="P86" i="1"/>
  <c r="K85" i="1"/>
  <c r="J85" i="1"/>
  <c r="I85" i="1"/>
  <c r="H85" i="1"/>
  <c r="G85" i="1"/>
  <c r="F85" i="1"/>
  <c r="E85" i="1"/>
  <c r="P85" i="1" s="1"/>
  <c r="D85" i="1"/>
  <c r="C85" i="1"/>
  <c r="B85" i="1"/>
  <c r="P84" i="1"/>
  <c r="P83" i="1"/>
  <c r="K82" i="1"/>
  <c r="J82" i="1"/>
  <c r="I82" i="1"/>
  <c r="H82" i="1"/>
  <c r="G82" i="1"/>
  <c r="F82" i="1"/>
  <c r="P82" i="1" s="1"/>
  <c r="E82" i="1"/>
  <c r="D82" i="1"/>
  <c r="C82" i="1"/>
  <c r="B82" i="1"/>
  <c r="P81" i="1"/>
  <c r="P80" i="1"/>
  <c r="K79" i="1"/>
  <c r="K78" i="1" s="1"/>
  <c r="J79" i="1"/>
  <c r="J78" i="1" s="1"/>
  <c r="I79" i="1"/>
  <c r="I78" i="1" s="1"/>
  <c r="H79" i="1"/>
  <c r="H78" i="1" s="1"/>
  <c r="G79" i="1"/>
  <c r="G78" i="1" s="1"/>
  <c r="F79" i="1"/>
  <c r="E79" i="1"/>
  <c r="E78" i="1" s="1"/>
  <c r="D79" i="1"/>
  <c r="P79" i="1" s="1"/>
  <c r="C79" i="1"/>
  <c r="C78" i="1" s="1"/>
  <c r="B79" i="1"/>
  <c r="B78" i="1" s="1"/>
  <c r="F78" i="1"/>
  <c r="P75" i="1"/>
  <c r="P74" i="1"/>
  <c r="P73" i="1"/>
  <c r="K72" i="1"/>
  <c r="J72" i="1"/>
  <c r="I72" i="1"/>
  <c r="H72" i="1"/>
  <c r="G72" i="1"/>
  <c r="F72" i="1"/>
  <c r="E72" i="1"/>
  <c r="D72" i="1"/>
  <c r="P72" i="1" s="1"/>
  <c r="C72" i="1"/>
  <c r="B72" i="1"/>
  <c r="P71" i="1"/>
  <c r="P70" i="1"/>
  <c r="K69" i="1"/>
  <c r="J69" i="1"/>
  <c r="I69" i="1"/>
  <c r="H69" i="1"/>
  <c r="G69" i="1"/>
  <c r="F69" i="1"/>
  <c r="E69" i="1"/>
  <c r="D69" i="1"/>
  <c r="P69" i="1" s="1"/>
  <c r="C69" i="1"/>
  <c r="B69" i="1"/>
  <c r="P68" i="1"/>
  <c r="P67" i="1"/>
  <c r="P66" i="1"/>
  <c r="P65" i="1"/>
  <c r="K64" i="1"/>
  <c r="J64" i="1"/>
  <c r="I64" i="1"/>
  <c r="H64" i="1"/>
  <c r="G64" i="1"/>
  <c r="F64" i="1"/>
  <c r="P64" i="1" s="1"/>
  <c r="E64" i="1"/>
  <c r="D64" i="1"/>
  <c r="C64" i="1"/>
  <c r="B64" i="1"/>
  <c r="P63" i="1"/>
  <c r="P62" i="1"/>
  <c r="P61" i="1"/>
  <c r="P60" i="1"/>
  <c r="P59" i="1"/>
  <c r="P58" i="1"/>
  <c r="P57" i="1"/>
  <c r="P56" i="1"/>
  <c r="P55" i="1"/>
  <c r="K54" i="1"/>
  <c r="J54" i="1"/>
  <c r="I54" i="1"/>
  <c r="H54" i="1"/>
  <c r="G54" i="1"/>
  <c r="F54" i="1"/>
  <c r="E54" i="1"/>
  <c r="D54" i="1"/>
  <c r="P54" i="1" s="1"/>
  <c r="C54" i="1"/>
  <c r="B54" i="1"/>
  <c r="P53" i="1"/>
  <c r="P52" i="1"/>
  <c r="P51" i="1"/>
  <c r="P50" i="1"/>
  <c r="P49" i="1"/>
  <c r="P48" i="1"/>
  <c r="K47" i="1"/>
  <c r="J47" i="1"/>
  <c r="I47" i="1"/>
  <c r="H47" i="1"/>
  <c r="G47" i="1"/>
  <c r="F47" i="1"/>
  <c r="E47" i="1"/>
  <c r="D47" i="1"/>
  <c r="P47" i="1" s="1"/>
  <c r="C47" i="1"/>
  <c r="B47" i="1"/>
  <c r="P46" i="1"/>
  <c r="P45" i="1"/>
  <c r="P44" i="1"/>
  <c r="P43" i="1"/>
  <c r="P42" i="1"/>
  <c r="P41" i="1"/>
  <c r="P40" i="1"/>
  <c r="P39" i="1"/>
  <c r="K38" i="1"/>
  <c r="J38" i="1"/>
  <c r="I38" i="1"/>
  <c r="H38" i="1"/>
  <c r="G38" i="1"/>
  <c r="F38" i="1"/>
  <c r="E38" i="1"/>
  <c r="D38" i="1"/>
  <c r="P38" i="1" s="1"/>
  <c r="C38" i="1"/>
  <c r="B38" i="1"/>
  <c r="P37" i="1"/>
  <c r="P36" i="1"/>
  <c r="P35" i="1"/>
  <c r="P34" i="1"/>
  <c r="P33" i="1"/>
  <c r="P32" i="1"/>
  <c r="P31" i="1"/>
  <c r="P30" i="1"/>
  <c r="P29" i="1"/>
  <c r="K28" i="1"/>
  <c r="K11" i="1" s="1"/>
  <c r="J28" i="1"/>
  <c r="J11" i="1" s="1"/>
  <c r="I28" i="1"/>
  <c r="H28" i="1"/>
  <c r="G28" i="1"/>
  <c r="F28" i="1"/>
  <c r="E28" i="1"/>
  <c r="E11" i="1" s="1"/>
  <c r="D28" i="1"/>
  <c r="P28" i="1" s="1"/>
  <c r="C28" i="1"/>
  <c r="B28" i="1"/>
  <c r="P27" i="1"/>
  <c r="P26" i="1"/>
  <c r="P25" i="1"/>
  <c r="P24" i="1"/>
  <c r="P23" i="1"/>
  <c r="P22" i="1"/>
  <c r="P21" i="1"/>
  <c r="P20" i="1"/>
  <c r="P19" i="1"/>
  <c r="K18" i="1"/>
  <c r="J18" i="1"/>
  <c r="I18" i="1"/>
  <c r="H18" i="1"/>
  <c r="G18" i="1"/>
  <c r="F18" i="1"/>
  <c r="P18" i="1" s="1"/>
  <c r="E18" i="1"/>
  <c r="D18" i="1"/>
  <c r="C18" i="1"/>
  <c r="B18" i="1"/>
  <c r="P17" i="1"/>
  <c r="P16" i="1"/>
  <c r="P15" i="1"/>
  <c r="P14" i="1"/>
  <c r="P13" i="1"/>
  <c r="O12" i="1"/>
  <c r="O11" i="1" s="1"/>
  <c r="O87" i="1" s="1"/>
  <c r="N12" i="1"/>
  <c r="N11" i="1" s="1"/>
  <c r="N87" i="1" s="1"/>
  <c r="M12" i="1"/>
  <c r="K12" i="1"/>
  <c r="J12" i="1"/>
  <c r="I12" i="1"/>
  <c r="H12" i="1"/>
  <c r="H11" i="1" s="1"/>
  <c r="H87" i="1" s="1"/>
  <c r="G12" i="1"/>
  <c r="P12" i="1" s="1"/>
  <c r="F12" i="1"/>
  <c r="E12" i="1"/>
  <c r="D12" i="1"/>
  <c r="C12" i="1"/>
  <c r="B12" i="1"/>
  <c r="B11" i="1" s="1"/>
  <c r="B87" i="1" s="1"/>
  <c r="M11" i="1"/>
  <c r="I11" i="1"/>
  <c r="C11" i="1"/>
  <c r="C87" i="1" l="1"/>
  <c r="J87" i="1"/>
  <c r="I87" i="1"/>
  <c r="E87" i="1"/>
  <c r="K87" i="1"/>
  <c r="F11" i="1"/>
  <c r="F87" i="1" s="1"/>
  <c r="G11" i="1"/>
  <c r="G87" i="1" s="1"/>
  <c r="D78" i="1"/>
  <c r="P78" i="1" s="1"/>
  <c r="D11" i="1"/>
  <c r="P11" i="1" l="1"/>
  <c r="P87" i="1" s="1"/>
  <c r="D87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<sst xmlns="http://schemas.openxmlformats.org/spreadsheetml/2006/main" count="105" uniqueCount="105">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</sst>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3">
    <xf numFmtId="0" fontId="0" fillId="0" borderId="0" xfId="0"/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43" fontId="2" fillId="2" borderId="6" xfId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3" fillId="0" borderId="8" xfId="0" applyFont="1" applyBorder="1" applyAlignment="1">
      <alignment horizontal="left"/>
    </xf>
    <xf numFmtId="4" fontId="3" fillId="0" borderId="8" xfId="0" applyNumberFormat="1" applyFont="1" applyBorder="1"/>
    <xf numFmtId="164" fontId="3" fillId="0" borderId="8" xfId="0" applyNumberFormat="1" applyFont="1" applyBorder="1"/>
    <xf numFmtId="43" fontId="3" fillId="0" borderId="8" xfId="1" applyFont="1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16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10" fillId="0" borderId="0" xfId="0" applyNumberFormat="1" applyFont="1" applyAlignment="1">
      <alignment horizontal="right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" fontId="9" fillId="0" borderId="0" xfId="1" applyNumberFormat="1" applyFont="1" applyFill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66675</xdr:rowOff>
    </xdr:from>
    <xdr:to>
      <xdr:col>0</xdr:col>
      <xdr:colOff>2162175</xdr:colOff>
      <xdr:row>7</xdr:row>
      <xdr:rowOff>104775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200025</xdr:colOff>
      <xdr:row>2</xdr:row>
      <xdr:rowOff>38100</xdr:rowOff>
    </xdr:from>
    <xdr:to>
      <xdr:col>15</xdr:col>
      <xdr:colOff>400052</xdr:colOff>
      <xdr:row>6</xdr:row>
      <xdr:rowOff>161924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6050" y="419100"/>
          <a:ext cx="1724027" cy="115252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P99"/>
  <sheetViews>
    <sheetView showGridLines="0" tabSelected="1" topLeftCell="A7" workbookViewId="0">
      <selection activeCell="G20" sqref="G20"/>
    </sheetView>
  </sheetViews>
  <sheetFormatPr baseColWidth="10" defaultColWidth="11.42578125" defaultRowHeight="15" x14ac:dyDescent="0.25"/>
  <cols>
    <col min="1" max="1" width="93.7109375" bestFit="1" customWidth="1"/>
    <col min="2" max="2" width="17.5703125" customWidth="1"/>
    <col min="3" max="3" width="16.7109375" customWidth="1"/>
    <col min="4" max="4" width="14.28515625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140625" customWidth="1"/>
    <col min="16" max="16" width="15.140625" bestFit="1" customWidth="1"/>
  </cols>
  <sheetData>
    <row r="3" spans="1:16" ht="28.5" customHeight="1" x14ac:dyDescent="0.35">
      <c r="A3" s="1" t="s">
        <v>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ht="21" customHeight="1" x14ac:dyDescent="0.25">
      <c r="A4" s="2" t="s">
        <v>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ht="15.75" x14ac:dyDescent="0.25">
      <c r="A5" s="4">
        <v>2021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ht="15.75" customHeight="1" x14ac:dyDescent="0.25">
      <c r="A6" s="6" t="s">
        <v>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</row>
    <row r="7" spans="1:16" ht="15.75" customHeight="1" x14ac:dyDescent="0.25">
      <c r="A7" s="7" t="s">
        <v>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9" spans="1:16" ht="25.5" customHeight="1" x14ac:dyDescent="0.25">
      <c r="A9" s="8" t="s">
        <v>4</v>
      </c>
      <c r="B9" s="9" t="s">
        <v>5</v>
      </c>
      <c r="C9" s="9" t="s">
        <v>6</v>
      </c>
      <c r="D9" s="10" t="s">
        <v>7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2"/>
    </row>
    <row r="10" spans="1:16" x14ac:dyDescent="0.25">
      <c r="A10" s="8"/>
      <c r="B10" s="13"/>
      <c r="C10" s="13"/>
      <c r="D10" s="14" t="s">
        <v>8</v>
      </c>
      <c r="E10" s="14" t="s">
        <v>9</v>
      </c>
      <c r="F10" s="14" t="s">
        <v>10</v>
      </c>
      <c r="G10" s="14" t="s">
        <v>11</v>
      </c>
      <c r="H10" s="15" t="s">
        <v>12</v>
      </c>
      <c r="I10" s="14" t="s">
        <v>13</v>
      </c>
      <c r="J10" s="15" t="s">
        <v>14</v>
      </c>
      <c r="K10" s="14" t="s">
        <v>15</v>
      </c>
      <c r="L10" s="14" t="s">
        <v>16</v>
      </c>
      <c r="M10" s="14" t="s">
        <v>17</v>
      </c>
      <c r="N10" s="14" t="s">
        <v>18</v>
      </c>
      <c r="O10" s="15" t="s">
        <v>19</v>
      </c>
      <c r="P10" s="14" t="s">
        <v>20</v>
      </c>
    </row>
    <row r="11" spans="1:16" x14ac:dyDescent="0.25">
      <c r="A11" s="16" t="s">
        <v>21</v>
      </c>
      <c r="B11" s="17">
        <f>+B12+B18+B28+B38+B47+B54+B64+B69+B72</f>
        <v>478893141.38678336</v>
      </c>
      <c r="C11" s="17">
        <f t="shared" ref="C11:O11" si="0">+C12+C18+C28+C38+C47+C54+C64+C69+C72</f>
        <v>517478406.10000002</v>
      </c>
      <c r="D11" s="17">
        <f t="shared" si="0"/>
        <v>20345721.280000001</v>
      </c>
      <c r="E11" s="17">
        <f t="shared" si="0"/>
        <v>21815852.869999997</v>
      </c>
      <c r="F11" s="17">
        <f t="shared" si="0"/>
        <v>25993224.449999999</v>
      </c>
      <c r="G11" s="17">
        <f t="shared" si="0"/>
        <v>29148510.690000001</v>
      </c>
      <c r="H11" s="17">
        <f t="shared" si="0"/>
        <v>31483209.330000002</v>
      </c>
      <c r="I11" s="17">
        <f t="shared" si="0"/>
        <v>23487826.099999998</v>
      </c>
      <c r="J11" s="17">
        <f t="shared" si="0"/>
        <v>47389288.660000004</v>
      </c>
      <c r="K11" s="17">
        <f t="shared" si="0"/>
        <v>26334827.480000008</v>
      </c>
      <c r="L11" s="17"/>
      <c r="M11" s="18">
        <f t="shared" si="0"/>
        <v>0</v>
      </c>
      <c r="N11" s="18">
        <f t="shared" si="0"/>
        <v>0</v>
      </c>
      <c r="O11" s="18">
        <f t="shared" si="0"/>
        <v>0</v>
      </c>
      <c r="P11" s="19">
        <f>+D11+E11+F11+G11+H11+I11+J11+K11+L11+M11+N11+O11</f>
        <v>225998460.86000001</v>
      </c>
    </row>
    <row r="12" spans="1:16" x14ac:dyDescent="0.25">
      <c r="A12" s="20" t="s">
        <v>22</v>
      </c>
      <c r="B12" s="21">
        <f>+B13+B14+B16+B15+B17</f>
        <v>394159151.97678334</v>
      </c>
      <c r="C12" s="21">
        <f>+C13+C14+C16+C15+C17</f>
        <v>423698211.69</v>
      </c>
      <c r="D12" s="21">
        <f t="shared" ref="D12:O12" si="1">+D13+D14+D16+D15+D17</f>
        <v>20345721.280000001</v>
      </c>
      <c r="E12" s="21">
        <f t="shared" si="1"/>
        <v>20318861.279999997</v>
      </c>
      <c r="F12" s="21">
        <f t="shared" si="1"/>
        <v>22292588.93</v>
      </c>
      <c r="G12" s="21">
        <f t="shared" si="1"/>
        <v>28231942.25</v>
      </c>
      <c r="H12" s="21">
        <f t="shared" si="1"/>
        <v>30169200.080000002</v>
      </c>
      <c r="I12" s="21">
        <f t="shared" si="1"/>
        <v>21662251.050000001</v>
      </c>
      <c r="J12" s="21">
        <f t="shared" si="1"/>
        <v>39731328.590000004</v>
      </c>
      <c r="K12" s="21">
        <f t="shared" si="1"/>
        <v>24303864.350000005</v>
      </c>
      <c r="L12" s="21"/>
      <c r="M12" s="22">
        <f t="shared" si="1"/>
        <v>0</v>
      </c>
      <c r="N12" s="22">
        <f t="shared" si="1"/>
        <v>0</v>
      </c>
      <c r="O12" s="22">
        <f t="shared" si="1"/>
        <v>0</v>
      </c>
      <c r="P12" s="21">
        <f t="shared" ref="P12:P75" si="2">+D12+E12+F12+G12+H12+I12+J12+K12+L12+M12+N12+O12</f>
        <v>207055757.81</v>
      </c>
    </row>
    <row r="13" spans="1:16" x14ac:dyDescent="0.25">
      <c r="A13" s="23" t="s">
        <v>23</v>
      </c>
      <c r="B13" s="24">
        <v>259417099.75</v>
      </c>
      <c r="C13" s="24">
        <v>287412352.56</v>
      </c>
      <c r="D13" s="25">
        <v>17282473</v>
      </c>
      <c r="E13" s="25">
        <v>17215806.329999998</v>
      </c>
      <c r="F13" s="26">
        <v>18971923</v>
      </c>
      <c r="G13" s="25">
        <v>24541789.670000002</v>
      </c>
      <c r="H13" s="27">
        <v>26484917.050000001</v>
      </c>
      <c r="I13" s="25">
        <v>18360206.34</v>
      </c>
      <c r="J13" s="27">
        <v>21391681.34</v>
      </c>
      <c r="K13" s="25">
        <v>20695789.670000002</v>
      </c>
      <c r="L13" s="25"/>
      <c r="M13" s="28"/>
      <c r="P13" s="28">
        <f t="shared" si="2"/>
        <v>164944586.39999998</v>
      </c>
    </row>
    <row r="14" spans="1:16" x14ac:dyDescent="0.25">
      <c r="A14" s="23" t="s">
        <v>24</v>
      </c>
      <c r="B14" s="24">
        <v>98965983.226783335</v>
      </c>
      <c r="C14" s="24">
        <v>98434983</v>
      </c>
      <c r="D14" s="25">
        <v>521000</v>
      </c>
      <c r="E14" s="25">
        <v>571000</v>
      </c>
      <c r="F14" s="26">
        <v>546000</v>
      </c>
      <c r="G14" s="25">
        <v>136000</v>
      </c>
      <c r="H14" s="27">
        <v>845600</v>
      </c>
      <c r="I14" s="25">
        <v>591000</v>
      </c>
      <c r="J14" s="27">
        <v>15272930.65</v>
      </c>
      <c r="K14" s="25">
        <v>509166.67</v>
      </c>
      <c r="L14" s="25"/>
      <c r="M14" s="28"/>
      <c r="P14" s="28">
        <f t="shared" si="2"/>
        <v>18992697.32</v>
      </c>
    </row>
    <row r="15" spans="1:16" x14ac:dyDescent="0.25">
      <c r="A15" s="23" t="s">
        <v>25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/>
      <c r="M15" s="28"/>
      <c r="P15" s="28">
        <f t="shared" si="2"/>
        <v>0</v>
      </c>
    </row>
    <row r="16" spans="1:16" x14ac:dyDescent="0.25">
      <c r="A16" s="23" t="s">
        <v>26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/>
      <c r="M16" s="28"/>
      <c r="P16" s="28">
        <f t="shared" si="2"/>
        <v>0</v>
      </c>
    </row>
    <row r="17" spans="1:16" x14ac:dyDescent="0.25">
      <c r="A17" s="23" t="s">
        <v>27</v>
      </c>
      <c r="B17" s="24">
        <v>35776069</v>
      </c>
      <c r="C17" s="24">
        <v>37850876.130000003</v>
      </c>
      <c r="D17" s="25">
        <v>2542248.2799999998</v>
      </c>
      <c r="E17" s="25">
        <v>2532054.9500000002</v>
      </c>
      <c r="F17" s="26">
        <v>2774665.9299999997</v>
      </c>
      <c r="G17" s="27">
        <v>3554152.58</v>
      </c>
      <c r="H17" s="27">
        <v>2838683.03</v>
      </c>
      <c r="I17" s="25">
        <v>2711044.7100000004</v>
      </c>
      <c r="J17" s="27">
        <v>3066716.6</v>
      </c>
      <c r="K17" s="25">
        <v>3098908.0100000002</v>
      </c>
      <c r="L17" s="25"/>
      <c r="M17" s="28"/>
      <c r="P17" s="28">
        <f t="shared" si="2"/>
        <v>23118474.090000004</v>
      </c>
    </row>
    <row r="18" spans="1:16" x14ac:dyDescent="0.25">
      <c r="A18" s="20" t="s">
        <v>28</v>
      </c>
      <c r="B18" s="21">
        <f>+B19+B20+B21+B22+B23+B24+B25+B26+B27</f>
        <v>32662824</v>
      </c>
      <c r="C18" s="21">
        <f>+C19+C20+C21+C22+C23+C24+C25+C26+C27</f>
        <v>47229241</v>
      </c>
      <c r="D18" s="21">
        <f t="shared" ref="D18:K18" si="3">+D19+D20+D21+D22+D23+D24+D25+D26+D27</f>
        <v>0</v>
      </c>
      <c r="E18" s="21">
        <f t="shared" si="3"/>
        <v>1496991.59</v>
      </c>
      <c r="F18" s="21">
        <f t="shared" si="3"/>
        <v>3700635.5200000005</v>
      </c>
      <c r="G18" s="21">
        <f t="shared" si="3"/>
        <v>891381.44000000006</v>
      </c>
      <c r="H18" s="21">
        <f t="shared" si="3"/>
        <v>827844.30999999994</v>
      </c>
      <c r="I18" s="21">
        <f t="shared" si="3"/>
        <v>1441339.72</v>
      </c>
      <c r="J18" s="21">
        <f t="shared" si="3"/>
        <v>3686457.3200000003</v>
      </c>
      <c r="K18" s="21">
        <f t="shared" si="3"/>
        <v>1138866.33</v>
      </c>
      <c r="L18" s="21"/>
      <c r="P18" s="21">
        <f t="shared" si="2"/>
        <v>13183516.23</v>
      </c>
    </row>
    <row r="19" spans="1:16" x14ac:dyDescent="0.25">
      <c r="A19" s="23" t="s">
        <v>29</v>
      </c>
      <c r="B19" s="24">
        <v>6623000</v>
      </c>
      <c r="C19" s="24">
        <v>6875096.8899999997</v>
      </c>
      <c r="D19" s="25">
        <v>0</v>
      </c>
      <c r="E19" s="25">
        <v>853889.83000000007</v>
      </c>
      <c r="F19" s="26">
        <v>594344.76</v>
      </c>
      <c r="G19" s="27">
        <v>570355.06000000006</v>
      </c>
      <c r="H19" s="27">
        <v>594556.74</v>
      </c>
      <c r="I19" s="25">
        <v>578874.52</v>
      </c>
      <c r="J19" s="27">
        <v>593888.85</v>
      </c>
      <c r="K19" s="25">
        <v>326726.15000000002</v>
      </c>
      <c r="L19" s="25"/>
      <c r="P19" s="28">
        <f t="shared" si="2"/>
        <v>4112635.91</v>
      </c>
    </row>
    <row r="20" spans="1:16" x14ac:dyDescent="0.25">
      <c r="A20" s="23" t="s">
        <v>30</v>
      </c>
      <c r="B20" s="24">
        <v>4640877</v>
      </c>
      <c r="C20" s="24">
        <v>1414877</v>
      </c>
      <c r="D20" s="25">
        <v>0</v>
      </c>
      <c r="E20" s="25">
        <v>0</v>
      </c>
      <c r="F20" s="25">
        <v>0</v>
      </c>
      <c r="G20" s="25">
        <v>0</v>
      </c>
      <c r="H20" s="27">
        <v>19041.47</v>
      </c>
      <c r="I20" s="25">
        <v>9964.69</v>
      </c>
      <c r="J20" s="27">
        <v>14635.72</v>
      </c>
      <c r="K20" s="25">
        <v>28320</v>
      </c>
      <c r="L20" s="25"/>
      <c r="P20" s="28">
        <f t="shared" si="2"/>
        <v>71961.88</v>
      </c>
    </row>
    <row r="21" spans="1:16" x14ac:dyDescent="0.25">
      <c r="A21" s="23" t="s">
        <v>31</v>
      </c>
      <c r="B21" s="24">
        <v>350000</v>
      </c>
      <c r="C21" s="24">
        <v>868260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7">
        <v>506550</v>
      </c>
      <c r="K21" s="25">
        <v>0</v>
      </c>
      <c r="L21" s="25"/>
      <c r="P21" s="28">
        <f t="shared" si="2"/>
        <v>506550</v>
      </c>
    </row>
    <row r="22" spans="1:16" x14ac:dyDescent="0.25">
      <c r="A22" s="23" t="s">
        <v>32</v>
      </c>
      <c r="B22" s="24">
        <v>62000</v>
      </c>
      <c r="C22" s="24">
        <v>62000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660</v>
      </c>
      <c r="J22" s="27">
        <v>4617</v>
      </c>
      <c r="K22" s="25">
        <v>0</v>
      </c>
      <c r="L22" s="25"/>
      <c r="P22" s="28">
        <f t="shared" si="2"/>
        <v>5277</v>
      </c>
    </row>
    <row r="23" spans="1:16" x14ac:dyDescent="0.25">
      <c r="A23" s="23" t="s">
        <v>33</v>
      </c>
      <c r="B23" s="24">
        <v>2028000</v>
      </c>
      <c r="C23" s="24">
        <v>4088000</v>
      </c>
      <c r="D23" s="25">
        <v>0</v>
      </c>
      <c r="E23" s="25">
        <v>88000</v>
      </c>
      <c r="F23" s="26">
        <v>44000</v>
      </c>
      <c r="G23" s="27">
        <v>44000</v>
      </c>
      <c r="H23" s="27">
        <v>44000</v>
      </c>
      <c r="I23" s="25">
        <v>44000</v>
      </c>
      <c r="J23" s="27">
        <v>178872.47</v>
      </c>
      <c r="K23" s="25">
        <v>89961</v>
      </c>
      <c r="L23" s="25"/>
      <c r="P23" s="28">
        <f t="shared" si="2"/>
        <v>532833.47</v>
      </c>
    </row>
    <row r="24" spans="1:16" x14ac:dyDescent="0.25">
      <c r="A24" s="23" t="s">
        <v>34</v>
      </c>
      <c r="B24" s="24">
        <v>3200000</v>
      </c>
      <c r="C24" s="24">
        <v>2700000</v>
      </c>
      <c r="D24" s="25">
        <v>0</v>
      </c>
      <c r="E24" s="29">
        <v>50870.06</v>
      </c>
      <c r="F24" s="26">
        <v>1953097.98</v>
      </c>
      <c r="G24" s="27">
        <v>39391.879999999997</v>
      </c>
      <c r="H24" s="27">
        <v>59917.599999999999</v>
      </c>
      <c r="I24" s="29">
        <v>29126.91</v>
      </c>
      <c r="J24" s="27">
        <v>35417.410000000003</v>
      </c>
      <c r="K24" s="29">
        <v>31054.240000000002</v>
      </c>
      <c r="L24" s="29"/>
      <c r="P24" s="28">
        <f t="shared" si="2"/>
        <v>2198876.0800000005</v>
      </c>
    </row>
    <row r="25" spans="1:16" x14ac:dyDescent="0.25">
      <c r="A25" s="23" t="s">
        <v>35</v>
      </c>
      <c r="B25" s="24">
        <v>3336072</v>
      </c>
      <c r="C25" s="24">
        <v>7829975.1100000003</v>
      </c>
      <c r="D25" s="25">
        <v>0</v>
      </c>
      <c r="E25" s="25">
        <v>0</v>
      </c>
      <c r="F25" s="26">
        <v>222989.18</v>
      </c>
      <c r="G25" s="27">
        <v>100719.1</v>
      </c>
      <c r="H25" s="27">
        <v>63246.5</v>
      </c>
      <c r="I25" s="25">
        <v>435200.09</v>
      </c>
      <c r="J25" s="27">
        <v>904378.76</v>
      </c>
      <c r="K25" s="25">
        <v>181511.79</v>
      </c>
      <c r="L25" s="25"/>
      <c r="P25" s="28">
        <f t="shared" si="2"/>
        <v>1908045.4200000002</v>
      </c>
    </row>
    <row r="26" spans="1:16" x14ac:dyDescent="0.25">
      <c r="A26" s="23" t="s">
        <v>36</v>
      </c>
      <c r="B26" s="24">
        <v>6121500</v>
      </c>
      <c r="C26" s="24">
        <v>14939157</v>
      </c>
      <c r="D26" s="25">
        <v>0</v>
      </c>
      <c r="E26" s="25">
        <v>0</v>
      </c>
      <c r="F26" s="26">
        <v>28320</v>
      </c>
      <c r="G26" s="27">
        <v>71980</v>
      </c>
      <c r="H26" s="27">
        <v>47082</v>
      </c>
      <c r="I26" s="25">
        <v>272273.57</v>
      </c>
      <c r="J26" s="27">
        <v>362377.02</v>
      </c>
      <c r="K26" s="25">
        <v>97072.7</v>
      </c>
      <c r="L26" s="25"/>
      <c r="P26" s="28">
        <f t="shared" si="2"/>
        <v>879105.29</v>
      </c>
    </row>
    <row r="27" spans="1:16" x14ac:dyDescent="0.25">
      <c r="A27" s="23" t="s">
        <v>37</v>
      </c>
      <c r="B27" s="24">
        <v>6301375</v>
      </c>
      <c r="C27" s="24">
        <v>8451875</v>
      </c>
      <c r="D27" s="25">
        <v>0</v>
      </c>
      <c r="E27" s="25">
        <v>504231.7</v>
      </c>
      <c r="F27" s="26">
        <v>857883.6</v>
      </c>
      <c r="G27" s="27">
        <v>64935.4</v>
      </c>
      <c r="H27" s="25">
        <v>0</v>
      </c>
      <c r="I27" s="25">
        <v>71239.94</v>
      </c>
      <c r="J27" s="27">
        <v>1085720.0900000001</v>
      </c>
      <c r="K27" s="25">
        <v>384220.45</v>
      </c>
      <c r="L27" s="25"/>
      <c r="P27" s="28">
        <f t="shared" si="2"/>
        <v>2968231.18</v>
      </c>
    </row>
    <row r="28" spans="1:16" x14ac:dyDescent="0.25">
      <c r="A28" s="20" t="s">
        <v>38</v>
      </c>
      <c r="B28" s="21">
        <f>+B29+B30+B31+B32+B33+B34+B35+B36+B37</f>
        <v>26227111</v>
      </c>
      <c r="C28" s="21">
        <f>+C29+C30+C31+C32+C33+C34+C35+C36+C37</f>
        <v>17227906</v>
      </c>
      <c r="D28" s="21">
        <f t="shared" ref="D28:K28" si="4">+D29+D30+D31+D32+D33+D34+D35+D36+D37</f>
        <v>0</v>
      </c>
      <c r="E28" s="21">
        <f t="shared" si="4"/>
        <v>0</v>
      </c>
      <c r="F28" s="21">
        <f t="shared" si="4"/>
        <v>0</v>
      </c>
      <c r="G28" s="21">
        <f t="shared" si="4"/>
        <v>25187</v>
      </c>
      <c r="H28" s="21">
        <f t="shared" si="4"/>
        <v>392264.83999999997</v>
      </c>
      <c r="I28" s="21">
        <f t="shared" si="4"/>
        <v>384235.3299999999</v>
      </c>
      <c r="J28" s="21">
        <f t="shared" si="4"/>
        <v>3914165.71</v>
      </c>
      <c r="K28" s="21">
        <f t="shared" si="4"/>
        <v>340005.61</v>
      </c>
      <c r="L28" s="21"/>
      <c r="M28" s="21"/>
      <c r="N28" s="21"/>
      <c r="O28" s="21"/>
      <c r="P28" s="21">
        <f t="shared" si="2"/>
        <v>5055858.49</v>
      </c>
    </row>
    <row r="29" spans="1:16" x14ac:dyDescent="0.25">
      <c r="A29" s="23" t="s">
        <v>39</v>
      </c>
      <c r="B29" s="30">
        <v>1305166</v>
      </c>
      <c r="C29" s="30">
        <v>1105166</v>
      </c>
      <c r="D29" s="25">
        <v>0</v>
      </c>
      <c r="E29" s="25">
        <v>0</v>
      </c>
      <c r="F29" s="25">
        <v>0</v>
      </c>
      <c r="G29" s="27">
        <v>25187</v>
      </c>
      <c r="H29" s="27">
        <v>97129.98</v>
      </c>
      <c r="I29" s="25">
        <v>171519.34</v>
      </c>
      <c r="J29" s="27">
        <v>127502.02</v>
      </c>
      <c r="K29" s="25">
        <v>49102</v>
      </c>
      <c r="L29" s="28"/>
      <c r="M29" s="28"/>
      <c r="N29" s="28"/>
      <c r="O29" s="28"/>
      <c r="P29" s="28">
        <f t="shared" si="2"/>
        <v>470440.34</v>
      </c>
    </row>
    <row r="30" spans="1:16" x14ac:dyDescent="0.25">
      <c r="A30" s="23" t="s">
        <v>40</v>
      </c>
      <c r="B30" s="30">
        <v>3674650</v>
      </c>
      <c r="C30" s="30">
        <v>3678290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11358.75</v>
      </c>
      <c r="J30" s="25">
        <v>0</v>
      </c>
      <c r="K30" s="25">
        <v>3228.48</v>
      </c>
      <c r="L30" s="28"/>
      <c r="M30" s="28"/>
      <c r="N30" s="28"/>
      <c r="O30" s="28"/>
      <c r="P30" s="28">
        <f t="shared" si="2"/>
        <v>14587.23</v>
      </c>
    </row>
    <row r="31" spans="1:16" x14ac:dyDescent="0.25">
      <c r="A31" s="23" t="s">
        <v>41</v>
      </c>
      <c r="B31" s="30">
        <v>865475</v>
      </c>
      <c r="C31" s="30">
        <v>1265475</v>
      </c>
      <c r="D31" s="25">
        <v>0</v>
      </c>
      <c r="E31" s="25">
        <v>0</v>
      </c>
      <c r="F31" s="25">
        <v>0</v>
      </c>
      <c r="G31" s="25">
        <v>0</v>
      </c>
      <c r="H31" s="27">
        <v>77283.86</v>
      </c>
      <c r="I31" s="25">
        <v>71482.259999999995</v>
      </c>
      <c r="J31" s="27">
        <v>55672.04</v>
      </c>
      <c r="K31" s="25">
        <v>170067.5</v>
      </c>
      <c r="L31" s="28"/>
      <c r="M31" s="28"/>
      <c r="N31" s="28"/>
      <c r="O31" s="28"/>
      <c r="P31" s="28">
        <f t="shared" si="2"/>
        <v>374505.66000000003</v>
      </c>
    </row>
    <row r="32" spans="1:16" x14ac:dyDescent="0.25">
      <c r="A32" s="23" t="s">
        <v>42</v>
      </c>
      <c r="B32" s="30">
        <v>6025</v>
      </c>
      <c r="C32" s="30">
        <v>108950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8434.94</v>
      </c>
      <c r="J32" s="29">
        <v>0</v>
      </c>
      <c r="K32" s="29">
        <v>0</v>
      </c>
      <c r="L32" s="28"/>
      <c r="M32" s="28"/>
      <c r="N32" s="28"/>
      <c r="O32" s="28"/>
      <c r="P32" s="28">
        <f t="shared" si="2"/>
        <v>8434.94</v>
      </c>
    </row>
    <row r="33" spans="1:16" x14ac:dyDescent="0.25">
      <c r="A33" s="23" t="s">
        <v>43</v>
      </c>
      <c r="B33" s="30">
        <v>362132</v>
      </c>
      <c r="C33" s="30">
        <v>354360</v>
      </c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16194.93</v>
      </c>
      <c r="J33" s="27">
        <v>7050.5</v>
      </c>
      <c r="K33" s="25">
        <v>0</v>
      </c>
      <c r="L33" s="28"/>
      <c r="M33" s="28"/>
      <c r="N33" s="28"/>
      <c r="O33" s="28"/>
      <c r="P33" s="28">
        <f t="shared" si="2"/>
        <v>23245.43</v>
      </c>
    </row>
    <row r="34" spans="1:16" x14ac:dyDescent="0.25">
      <c r="A34" s="23" t="s">
        <v>44</v>
      </c>
      <c r="B34" s="30">
        <v>166179</v>
      </c>
      <c r="C34" s="30">
        <v>203566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4989.22</v>
      </c>
      <c r="J34" s="27">
        <v>1430.67</v>
      </c>
      <c r="K34" s="25">
        <v>16992</v>
      </c>
      <c r="L34" s="28"/>
      <c r="M34" s="28"/>
      <c r="N34" s="28"/>
      <c r="O34" s="28"/>
      <c r="P34" s="28">
        <f t="shared" si="2"/>
        <v>23411.89</v>
      </c>
    </row>
    <row r="35" spans="1:16" x14ac:dyDescent="0.25">
      <c r="A35" s="23" t="s">
        <v>45</v>
      </c>
      <c r="B35" s="30">
        <v>6172085</v>
      </c>
      <c r="C35" s="30">
        <v>6455371</v>
      </c>
      <c r="D35" s="25">
        <v>0</v>
      </c>
      <c r="E35" s="25">
        <v>0</v>
      </c>
      <c r="F35" s="25">
        <v>0</v>
      </c>
      <c r="G35" s="25">
        <v>0</v>
      </c>
      <c r="H35" s="27">
        <v>148821</v>
      </c>
      <c r="I35" s="25">
        <v>6712.67</v>
      </c>
      <c r="J35" s="27">
        <v>3001424.98</v>
      </c>
      <c r="K35" s="25">
        <v>16538.88</v>
      </c>
      <c r="L35" s="28"/>
      <c r="M35" s="28"/>
      <c r="N35" s="28"/>
      <c r="O35" s="28"/>
      <c r="P35" s="28">
        <f t="shared" si="2"/>
        <v>3173497.53</v>
      </c>
    </row>
    <row r="36" spans="1:16" x14ac:dyDescent="0.25">
      <c r="A36" s="23" t="s">
        <v>46</v>
      </c>
      <c r="B36" s="30">
        <v>0</v>
      </c>
      <c r="C36" s="30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9">
        <v>0</v>
      </c>
      <c r="J36" s="29">
        <v>0</v>
      </c>
      <c r="K36" s="29">
        <v>0</v>
      </c>
      <c r="L36" s="28"/>
      <c r="M36" s="28"/>
      <c r="N36" s="28"/>
      <c r="O36" s="28"/>
      <c r="P36" s="28">
        <f t="shared" si="2"/>
        <v>0</v>
      </c>
    </row>
    <row r="37" spans="1:16" x14ac:dyDescent="0.25">
      <c r="A37" s="23" t="s">
        <v>47</v>
      </c>
      <c r="B37" s="30">
        <v>13675399</v>
      </c>
      <c r="C37" s="30">
        <v>4056728</v>
      </c>
      <c r="D37" s="25">
        <v>0</v>
      </c>
      <c r="E37" s="25">
        <v>0</v>
      </c>
      <c r="F37" s="25">
        <v>0</v>
      </c>
      <c r="G37" s="25">
        <v>0</v>
      </c>
      <c r="H37" s="27">
        <v>69030</v>
      </c>
      <c r="I37" s="25">
        <v>93543.219999999987</v>
      </c>
      <c r="J37" s="27">
        <v>721085.50000000012</v>
      </c>
      <c r="K37" s="25">
        <v>84076.75</v>
      </c>
      <c r="L37" s="28"/>
      <c r="M37" s="28"/>
      <c r="N37" s="28"/>
      <c r="O37" s="28"/>
      <c r="P37" s="28">
        <f t="shared" si="2"/>
        <v>967735.47000000009</v>
      </c>
    </row>
    <row r="38" spans="1:16" x14ac:dyDescent="0.25">
      <c r="A38" s="20" t="s">
        <v>48</v>
      </c>
      <c r="B38" s="21">
        <f>+B39+B40+B41+B42+B43+B44+B45+B46</f>
        <v>1546200</v>
      </c>
      <c r="C38" s="21">
        <f>+C39+C40+C41+C42+C43+C44+C45+C46</f>
        <v>1546200</v>
      </c>
      <c r="D38" s="21">
        <f t="shared" ref="D38:K38" si="5">+D39+D40+D41+D42+D43+D44+D45+D46</f>
        <v>0</v>
      </c>
      <c r="E38" s="21">
        <f t="shared" si="5"/>
        <v>0</v>
      </c>
      <c r="F38" s="21">
        <f t="shared" si="5"/>
        <v>0</v>
      </c>
      <c r="G38" s="21">
        <f t="shared" si="5"/>
        <v>0</v>
      </c>
      <c r="H38" s="21">
        <f t="shared" si="5"/>
        <v>0</v>
      </c>
      <c r="I38" s="21">
        <f t="shared" si="5"/>
        <v>0</v>
      </c>
      <c r="J38" s="21">
        <f t="shared" si="5"/>
        <v>0</v>
      </c>
      <c r="K38" s="21">
        <f t="shared" si="5"/>
        <v>0</v>
      </c>
      <c r="L38" s="21"/>
      <c r="P38" s="21">
        <f t="shared" si="2"/>
        <v>0</v>
      </c>
    </row>
    <row r="39" spans="1:16" x14ac:dyDescent="0.25">
      <c r="A39" s="23" t="s">
        <v>49</v>
      </c>
      <c r="B39" s="24">
        <v>1546200</v>
      </c>
      <c r="C39" s="24">
        <v>1546200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/>
      <c r="P39" s="29">
        <f t="shared" si="2"/>
        <v>0</v>
      </c>
    </row>
    <row r="40" spans="1:16" x14ac:dyDescent="0.25">
      <c r="A40" s="23" t="s">
        <v>50</v>
      </c>
      <c r="B40" s="31">
        <v>0</v>
      </c>
      <c r="C40" s="31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9">
        <v>0</v>
      </c>
      <c r="K40" s="29">
        <v>0</v>
      </c>
      <c r="L40" s="29"/>
      <c r="P40" s="25">
        <f t="shared" si="2"/>
        <v>0</v>
      </c>
    </row>
    <row r="41" spans="1:16" x14ac:dyDescent="0.25">
      <c r="A41" s="23" t="s">
        <v>51</v>
      </c>
      <c r="B41" s="31">
        <v>0</v>
      </c>
      <c r="C41" s="31">
        <v>0</v>
      </c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9">
        <v>0</v>
      </c>
      <c r="K41" s="29">
        <v>0</v>
      </c>
      <c r="L41" s="29"/>
      <c r="P41" s="29">
        <f t="shared" si="2"/>
        <v>0</v>
      </c>
    </row>
    <row r="42" spans="1:16" x14ac:dyDescent="0.25">
      <c r="A42" s="23" t="s">
        <v>52</v>
      </c>
      <c r="B42" s="31">
        <v>0</v>
      </c>
      <c r="C42" s="31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9">
        <v>0</v>
      </c>
      <c r="K42" s="29">
        <v>0</v>
      </c>
      <c r="L42" s="29"/>
      <c r="P42" s="29">
        <f t="shared" si="2"/>
        <v>0</v>
      </c>
    </row>
    <row r="43" spans="1:16" x14ac:dyDescent="0.25">
      <c r="A43" s="23" t="s">
        <v>53</v>
      </c>
      <c r="B43" s="31">
        <v>0</v>
      </c>
      <c r="C43" s="31">
        <v>0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9">
        <v>0</v>
      </c>
      <c r="K43" s="29">
        <v>0</v>
      </c>
      <c r="L43" s="29"/>
      <c r="P43" s="29">
        <f t="shared" si="2"/>
        <v>0</v>
      </c>
    </row>
    <row r="44" spans="1:16" x14ac:dyDescent="0.25">
      <c r="A44" s="23" t="s">
        <v>54</v>
      </c>
      <c r="B44" s="31">
        <v>0</v>
      </c>
      <c r="C44" s="31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9">
        <v>0</v>
      </c>
      <c r="K44" s="29">
        <v>0</v>
      </c>
      <c r="L44" s="29"/>
      <c r="P44" s="29">
        <f t="shared" si="2"/>
        <v>0</v>
      </c>
    </row>
    <row r="45" spans="1:16" x14ac:dyDescent="0.25">
      <c r="A45" s="23" t="s">
        <v>55</v>
      </c>
      <c r="B45" s="31">
        <v>0</v>
      </c>
      <c r="C45" s="31">
        <v>0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9">
        <v>0</v>
      </c>
      <c r="K45" s="29">
        <v>0</v>
      </c>
      <c r="L45" s="29"/>
      <c r="P45" s="29">
        <f t="shared" si="2"/>
        <v>0</v>
      </c>
    </row>
    <row r="46" spans="1:16" x14ac:dyDescent="0.25">
      <c r="A46" s="23" t="s">
        <v>56</v>
      </c>
      <c r="B46" s="31">
        <v>0</v>
      </c>
      <c r="C46" s="31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9">
        <v>0</v>
      </c>
      <c r="K46" s="29">
        <v>0</v>
      </c>
      <c r="L46" s="29"/>
      <c r="P46" s="29">
        <f t="shared" si="2"/>
        <v>0</v>
      </c>
    </row>
    <row r="47" spans="1:16" x14ac:dyDescent="0.25">
      <c r="A47" s="20" t="s">
        <v>57</v>
      </c>
      <c r="B47" s="21">
        <f>+B48+B49+B50+B51+B52+B53</f>
        <v>0</v>
      </c>
      <c r="C47" s="21">
        <f>+C48+C49+C50+C51+C52+C53</f>
        <v>0</v>
      </c>
      <c r="D47" s="21">
        <f t="shared" ref="D47:K47" si="6">+D48+D49+D50+D51+D52+D53</f>
        <v>0</v>
      </c>
      <c r="E47" s="21">
        <f t="shared" si="6"/>
        <v>0</v>
      </c>
      <c r="F47" s="21">
        <f t="shared" si="6"/>
        <v>0</v>
      </c>
      <c r="G47" s="21">
        <f t="shared" si="6"/>
        <v>0</v>
      </c>
      <c r="H47" s="21">
        <f t="shared" si="6"/>
        <v>0</v>
      </c>
      <c r="I47" s="21">
        <f t="shared" si="6"/>
        <v>0</v>
      </c>
      <c r="J47" s="21">
        <f t="shared" si="6"/>
        <v>0</v>
      </c>
      <c r="K47" s="21">
        <f t="shared" si="6"/>
        <v>0</v>
      </c>
      <c r="L47" s="21"/>
      <c r="P47" s="29">
        <f t="shared" si="2"/>
        <v>0</v>
      </c>
    </row>
    <row r="48" spans="1:16" x14ac:dyDescent="0.25">
      <c r="A48" s="23" t="s">
        <v>58</v>
      </c>
      <c r="B48" s="31">
        <v>0</v>
      </c>
      <c r="C48" s="31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/>
      <c r="P48" s="21">
        <f t="shared" si="2"/>
        <v>0</v>
      </c>
    </row>
    <row r="49" spans="1:16" x14ac:dyDescent="0.25">
      <c r="A49" s="23" t="s">
        <v>59</v>
      </c>
      <c r="B49" s="31">
        <v>0</v>
      </c>
      <c r="C49" s="31">
        <v>0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/>
      <c r="P49" s="25">
        <f t="shared" si="2"/>
        <v>0</v>
      </c>
    </row>
    <row r="50" spans="1:16" x14ac:dyDescent="0.25">
      <c r="A50" s="23" t="s">
        <v>60</v>
      </c>
      <c r="B50" s="31">
        <v>0</v>
      </c>
      <c r="C50" s="31">
        <v>0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/>
      <c r="P50" s="25">
        <f t="shared" si="2"/>
        <v>0</v>
      </c>
    </row>
    <row r="51" spans="1:16" x14ac:dyDescent="0.25">
      <c r="A51" s="23" t="s">
        <v>61</v>
      </c>
      <c r="B51" s="31">
        <v>0</v>
      </c>
      <c r="C51" s="31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/>
      <c r="P51" s="25">
        <f t="shared" si="2"/>
        <v>0</v>
      </c>
    </row>
    <row r="52" spans="1:16" x14ac:dyDescent="0.25">
      <c r="A52" s="23" t="s">
        <v>62</v>
      </c>
      <c r="B52" s="31">
        <v>0</v>
      </c>
      <c r="C52" s="31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/>
      <c r="P52" s="25">
        <f t="shared" si="2"/>
        <v>0</v>
      </c>
    </row>
    <row r="53" spans="1:16" x14ac:dyDescent="0.25">
      <c r="A53" s="23" t="s">
        <v>63</v>
      </c>
      <c r="B53" s="31">
        <v>0</v>
      </c>
      <c r="C53" s="31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/>
      <c r="P53" s="25">
        <f t="shared" si="2"/>
        <v>0</v>
      </c>
    </row>
    <row r="54" spans="1:16" x14ac:dyDescent="0.25">
      <c r="A54" s="20" t="s">
        <v>64</v>
      </c>
      <c r="B54" s="21">
        <f>+B55+B56+B57+B58+B59+B60+B61+B62+B63</f>
        <v>24297854.41</v>
      </c>
      <c r="C54" s="21">
        <f>+C55+C56+C57+C58+C59+C60+C61+C62+C63</f>
        <v>27776847.41</v>
      </c>
      <c r="D54" s="21">
        <f t="shared" ref="D54:K54" si="7">+D55+D56+D57+D58+D59+D60+D61+D62+D63</f>
        <v>0</v>
      </c>
      <c r="E54" s="21">
        <f t="shared" si="7"/>
        <v>0</v>
      </c>
      <c r="F54" s="21">
        <f t="shared" si="7"/>
        <v>0</v>
      </c>
      <c r="G54" s="21">
        <f t="shared" si="7"/>
        <v>0</v>
      </c>
      <c r="H54" s="21">
        <f t="shared" si="7"/>
        <v>93900.1</v>
      </c>
      <c r="I54" s="21">
        <f t="shared" si="7"/>
        <v>0</v>
      </c>
      <c r="J54" s="21">
        <f t="shared" si="7"/>
        <v>57337.04</v>
      </c>
      <c r="K54" s="21">
        <f t="shared" si="7"/>
        <v>552091.18999999994</v>
      </c>
      <c r="L54" s="21"/>
      <c r="P54" s="21">
        <f t="shared" si="2"/>
        <v>703328.33</v>
      </c>
    </row>
    <row r="55" spans="1:16" x14ac:dyDescent="0.25">
      <c r="A55" s="23" t="s">
        <v>65</v>
      </c>
      <c r="B55" s="31">
        <v>8067820</v>
      </c>
      <c r="C55" s="31">
        <v>14170733</v>
      </c>
      <c r="D55" s="25">
        <v>0</v>
      </c>
      <c r="E55" s="25">
        <v>0</v>
      </c>
      <c r="F55" s="25">
        <v>0</v>
      </c>
      <c r="G55" s="25">
        <v>0</v>
      </c>
      <c r="H55" s="27">
        <v>92195</v>
      </c>
      <c r="I55" s="25">
        <v>0</v>
      </c>
      <c r="J55" s="27">
        <v>57337.04</v>
      </c>
      <c r="K55" s="25">
        <v>552091.18999999994</v>
      </c>
      <c r="L55" s="25"/>
      <c r="P55" s="25">
        <f t="shared" si="2"/>
        <v>701623.23</v>
      </c>
    </row>
    <row r="56" spans="1:16" x14ac:dyDescent="0.25">
      <c r="A56" s="23" t="s">
        <v>66</v>
      </c>
      <c r="B56" s="31">
        <v>323300</v>
      </c>
      <c r="C56" s="31">
        <v>408380</v>
      </c>
      <c r="D56" s="25">
        <v>0</v>
      </c>
      <c r="E56" s="25">
        <v>0</v>
      </c>
      <c r="F56" s="25">
        <v>0</v>
      </c>
      <c r="G56" s="25">
        <v>0</v>
      </c>
      <c r="H56" s="27">
        <v>1705.1</v>
      </c>
      <c r="I56" s="25">
        <v>0</v>
      </c>
      <c r="J56" s="25">
        <v>0</v>
      </c>
      <c r="K56" s="25">
        <v>0</v>
      </c>
      <c r="L56" s="25"/>
      <c r="P56" s="25">
        <f t="shared" si="2"/>
        <v>1705.1</v>
      </c>
    </row>
    <row r="57" spans="1:16" x14ac:dyDescent="0.25">
      <c r="A57" s="23" t="s">
        <v>67</v>
      </c>
      <c r="B57" s="31">
        <v>2013.41</v>
      </c>
      <c r="C57" s="31">
        <v>2013.41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/>
      <c r="P57" s="25">
        <f t="shared" si="2"/>
        <v>0</v>
      </c>
    </row>
    <row r="58" spans="1:16" x14ac:dyDescent="0.25">
      <c r="A58" s="23" t="s">
        <v>68</v>
      </c>
      <c r="B58" s="31">
        <v>5000000</v>
      </c>
      <c r="C58" s="31">
        <v>5000000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/>
      <c r="P58" s="25">
        <f t="shared" si="2"/>
        <v>0</v>
      </c>
    </row>
    <row r="59" spans="1:16" x14ac:dyDescent="0.25">
      <c r="A59" s="23" t="s">
        <v>69</v>
      </c>
      <c r="B59" s="31">
        <v>4403221</v>
      </c>
      <c r="C59" s="31">
        <v>4324221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/>
      <c r="P59" s="25">
        <f t="shared" si="2"/>
        <v>0</v>
      </c>
    </row>
    <row r="60" spans="1:16" x14ac:dyDescent="0.25">
      <c r="A60" s="23" t="s">
        <v>70</v>
      </c>
      <c r="B60" s="31">
        <v>0</v>
      </c>
      <c r="C60" s="31">
        <v>630000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/>
      <c r="P60" s="25">
        <f t="shared" si="2"/>
        <v>0</v>
      </c>
    </row>
    <row r="61" spans="1:16" x14ac:dyDescent="0.25">
      <c r="A61" s="23" t="s">
        <v>71</v>
      </c>
      <c r="B61" s="31">
        <v>0</v>
      </c>
      <c r="C61" s="31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/>
      <c r="P61" s="25">
        <f t="shared" si="2"/>
        <v>0</v>
      </c>
    </row>
    <row r="62" spans="1:16" x14ac:dyDescent="0.25">
      <c r="A62" s="23" t="s">
        <v>72</v>
      </c>
      <c r="B62" s="31">
        <v>6501500</v>
      </c>
      <c r="C62" s="31">
        <v>3241500</v>
      </c>
      <c r="D62" s="25">
        <v>0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/>
      <c r="P62" s="25">
        <f t="shared" si="2"/>
        <v>0</v>
      </c>
    </row>
    <row r="63" spans="1:16" x14ac:dyDescent="0.25">
      <c r="A63" s="23" t="s">
        <v>73</v>
      </c>
      <c r="B63" s="31">
        <v>0</v>
      </c>
      <c r="C63" s="31">
        <v>0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/>
      <c r="P63" s="25">
        <f t="shared" si="2"/>
        <v>0</v>
      </c>
    </row>
    <row r="64" spans="1:16" x14ac:dyDescent="0.25">
      <c r="A64" s="20" t="s">
        <v>74</v>
      </c>
      <c r="B64" s="21">
        <f>+B65+B66+B67+B68</f>
        <v>0</v>
      </c>
      <c r="C64" s="21">
        <f>+C65+C66+C67+C68</f>
        <v>0</v>
      </c>
      <c r="D64" s="21">
        <f t="shared" ref="D64:K64" si="8">+D65+D66+D67+D68</f>
        <v>0</v>
      </c>
      <c r="E64" s="21">
        <f t="shared" si="8"/>
        <v>0</v>
      </c>
      <c r="F64" s="21">
        <f t="shared" si="8"/>
        <v>0</v>
      </c>
      <c r="G64" s="21">
        <f t="shared" si="8"/>
        <v>0</v>
      </c>
      <c r="H64" s="21">
        <f t="shared" si="8"/>
        <v>0</v>
      </c>
      <c r="I64" s="21">
        <f t="shared" si="8"/>
        <v>0</v>
      </c>
      <c r="J64" s="21">
        <f t="shared" si="8"/>
        <v>0</v>
      </c>
      <c r="K64" s="21">
        <f t="shared" si="8"/>
        <v>0</v>
      </c>
      <c r="L64" s="21"/>
      <c r="M64" s="21"/>
      <c r="N64" s="21"/>
      <c r="O64" s="21"/>
      <c r="P64" s="21">
        <f t="shared" si="2"/>
        <v>0</v>
      </c>
    </row>
    <row r="65" spans="1:16" x14ac:dyDescent="0.25">
      <c r="A65" s="23" t="s">
        <v>75</v>
      </c>
      <c r="B65" s="31">
        <v>0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/>
      <c r="M65" s="31"/>
      <c r="P65" s="25">
        <f t="shared" si="2"/>
        <v>0</v>
      </c>
    </row>
    <row r="66" spans="1:16" x14ac:dyDescent="0.25">
      <c r="A66" s="23" t="s">
        <v>76</v>
      </c>
      <c r="B66" s="31">
        <v>0</v>
      </c>
      <c r="C66" s="31">
        <v>0</v>
      </c>
      <c r="D66" s="31">
        <v>0</v>
      </c>
      <c r="E66" s="31">
        <v>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/>
      <c r="M66" s="31"/>
      <c r="P66" s="25">
        <f t="shared" si="2"/>
        <v>0</v>
      </c>
    </row>
    <row r="67" spans="1:16" x14ac:dyDescent="0.25">
      <c r="A67" s="23" t="s">
        <v>77</v>
      </c>
      <c r="B67" s="31">
        <v>0</v>
      </c>
      <c r="C67" s="31">
        <v>0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  <c r="L67" s="31"/>
      <c r="M67" s="31"/>
      <c r="P67" s="25">
        <f t="shared" si="2"/>
        <v>0</v>
      </c>
    </row>
    <row r="68" spans="1:16" x14ac:dyDescent="0.25">
      <c r="A68" s="23" t="s">
        <v>78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/>
      <c r="M68" s="31"/>
      <c r="P68" s="25">
        <f t="shared" si="2"/>
        <v>0</v>
      </c>
    </row>
    <row r="69" spans="1:16" x14ac:dyDescent="0.25">
      <c r="A69" s="20" t="s">
        <v>79</v>
      </c>
      <c r="B69" s="21">
        <f>+B70+B71</f>
        <v>0</v>
      </c>
      <c r="C69" s="21">
        <f>+C70+C71</f>
        <v>0</v>
      </c>
      <c r="D69" s="21">
        <f t="shared" ref="D69:K69" si="9">+D70+D71</f>
        <v>0</v>
      </c>
      <c r="E69" s="21">
        <f t="shared" si="9"/>
        <v>0</v>
      </c>
      <c r="F69" s="21">
        <f t="shared" si="9"/>
        <v>0</v>
      </c>
      <c r="G69" s="21">
        <f t="shared" si="9"/>
        <v>0</v>
      </c>
      <c r="H69" s="21">
        <f t="shared" si="9"/>
        <v>0</v>
      </c>
      <c r="I69" s="21">
        <f t="shared" si="9"/>
        <v>0</v>
      </c>
      <c r="J69" s="21">
        <f t="shared" si="9"/>
        <v>0</v>
      </c>
      <c r="K69" s="21">
        <f t="shared" si="9"/>
        <v>0</v>
      </c>
      <c r="L69" s="21"/>
      <c r="M69" s="21"/>
      <c r="N69" s="21"/>
      <c r="O69" s="21"/>
      <c r="P69" s="21">
        <f t="shared" si="2"/>
        <v>0</v>
      </c>
    </row>
    <row r="70" spans="1:16" x14ac:dyDescent="0.25">
      <c r="A70" s="23" t="s">
        <v>80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/>
      <c r="P70" s="25">
        <f t="shared" si="2"/>
        <v>0</v>
      </c>
    </row>
    <row r="71" spans="1:16" x14ac:dyDescent="0.25">
      <c r="A71" s="23" t="s">
        <v>81</v>
      </c>
      <c r="B71" s="31">
        <v>0</v>
      </c>
      <c r="C71" s="31">
        <v>0</v>
      </c>
      <c r="D71" s="31">
        <v>0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L71" s="31"/>
      <c r="P71" s="25">
        <f t="shared" si="2"/>
        <v>0</v>
      </c>
    </row>
    <row r="72" spans="1:16" x14ac:dyDescent="0.25">
      <c r="A72" s="20" t="s">
        <v>82</v>
      </c>
      <c r="B72" s="21">
        <f>+B73+B74+B75</f>
        <v>0</v>
      </c>
      <c r="C72" s="21">
        <f>+C73+C74+C75</f>
        <v>0</v>
      </c>
      <c r="D72" s="21">
        <f t="shared" ref="D72:K72" si="10">+D73+D74+D75</f>
        <v>0</v>
      </c>
      <c r="E72" s="21">
        <f t="shared" si="10"/>
        <v>0</v>
      </c>
      <c r="F72" s="21">
        <f t="shared" si="10"/>
        <v>0</v>
      </c>
      <c r="G72" s="21">
        <f t="shared" si="10"/>
        <v>0</v>
      </c>
      <c r="H72" s="21">
        <f t="shared" si="10"/>
        <v>0</v>
      </c>
      <c r="I72" s="21">
        <f t="shared" si="10"/>
        <v>0</v>
      </c>
      <c r="J72" s="21">
        <f t="shared" si="10"/>
        <v>0</v>
      </c>
      <c r="K72" s="21">
        <f t="shared" si="10"/>
        <v>0</v>
      </c>
      <c r="L72" s="21"/>
      <c r="P72" s="25">
        <f t="shared" si="2"/>
        <v>0</v>
      </c>
    </row>
    <row r="73" spans="1:16" x14ac:dyDescent="0.25">
      <c r="A73" s="23" t="s">
        <v>83</v>
      </c>
      <c r="B73" s="31">
        <v>0</v>
      </c>
      <c r="C73" s="31">
        <v>0</v>
      </c>
      <c r="D73" s="31">
        <v>0</v>
      </c>
      <c r="E73" s="31">
        <v>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>
        <v>0</v>
      </c>
      <c r="L73" s="31"/>
      <c r="P73" s="21">
        <f t="shared" si="2"/>
        <v>0</v>
      </c>
    </row>
    <row r="74" spans="1:16" x14ac:dyDescent="0.25">
      <c r="A74" s="23" t="s">
        <v>84</v>
      </c>
      <c r="B74" s="31">
        <v>0</v>
      </c>
      <c r="C74" s="31">
        <v>0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/>
      <c r="P74" s="25">
        <f t="shared" si="2"/>
        <v>0</v>
      </c>
    </row>
    <row r="75" spans="1:16" x14ac:dyDescent="0.25">
      <c r="A75" s="23" t="s">
        <v>85</v>
      </c>
      <c r="B75" s="31">
        <v>0</v>
      </c>
      <c r="C75" s="31">
        <v>0</v>
      </c>
      <c r="D75" s="31">
        <v>0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/>
      <c r="P75" s="25">
        <f t="shared" si="2"/>
        <v>0</v>
      </c>
    </row>
    <row r="76" spans="1:16" x14ac:dyDescent="0.25">
      <c r="A76" s="23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P76" s="25"/>
    </row>
    <row r="77" spans="1:16" x14ac:dyDescent="0.25">
      <c r="A77" s="23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P77" s="25"/>
    </row>
    <row r="78" spans="1:16" x14ac:dyDescent="0.25">
      <c r="A78" s="16" t="s">
        <v>86</v>
      </c>
      <c r="B78" s="17">
        <f>+B79+B82+B85</f>
        <v>0</v>
      </c>
      <c r="C78" s="17">
        <f t="shared" ref="C78:K78" si="11">+C79+C82+C85</f>
        <v>0</v>
      </c>
      <c r="D78" s="17">
        <f t="shared" si="11"/>
        <v>0</v>
      </c>
      <c r="E78" s="17">
        <f t="shared" si="11"/>
        <v>0</v>
      </c>
      <c r="F78" s="17">
        <f t="shared" si="11"/>
        <v>0</v>
      </c>
      <c r="G78" s="17">
        <f t="shared" si="11"/>
        <v>0</v>
      </c>
      <c r="H78" s="17">
        <f t="shared" si="11"/>
        <v>0</v>
      </c>
      <c r="I78" s="17">
        <f t="shared" si="11"/>
        <v>0</v>
      </c>
      <c r="J78" s="17">
        <f t="shared" si="11"/>
        <v>0</v>
      </c>
      <c r="K78" s="17">
        <f t="shared" si="11"/>
        <v>0</v>
      </c>
      <c r="L78" s="17"/>
      <c r="M78" s="18"/>
      <c r="N78" s="18"/>
      <c r="O78" s="18"/>
      <c r="P78" s="17">
        <f t="shared" ref="P78:P86" si="12">+D78+E78+F78+G78+H78+I78+J78+K78+L78+M78+N78+O78</f>
        <v>0</v>
      </c>
    </row>
    <row r="79" spans="1:16" x14ac:dyDescent="0.25">
      <c r="A79" s="20" t="s">
        <v>87</v>
      </c>
      <c r="B79" s="21">
        <f>+B80+B81</f>
        <v>0</v>
      </c>
      <c r="C79" s="21">
        <f t="shared" ref="C79:K79" si="13">+C80+C81</f>
        <v>0</v>
      </c>
      <c r="D79" s="21">
        <f t="shared" si="13"/>
        <v>0</v>
      </c>
      <c r="E79" s="21">
        <f t="shared" si="13"/>
        <v>0</v>
      </c>
      <c r="F79" s="21">
        <f t="shared" si="13"/>
        <v>0</v>
      </c>
      <c r="G79" s="21">
        <f t="shared" si="13"/>
        <v>0</v>
      </c>
      <c r="H79" s="21">
        <f t="shared" si="13"/>
        <v>0</v>
      </c>
      <c r="I79" s="21">
        <f t="shared" si="13"/>
        <v>0</v>
      </c>
      <c r="J79" s="21">
        <f t="shared" si="13"/>
        <v>0</v>
      </c>
      <c r="K79" s="21">
        <f t="shared" si="13"/>
        <v>0</v>
      </c>
      <c r="L79" s="21"/>
      <c r="P79" s="21">
        <f t="shared" si="12"/>
        <v>0</v>
      </c>
    </row>
    <row r="80" spans="1:16" x14ac:dyDescent="0.25">
      <c r="A80" s="23" t="s">
        <v>88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/>
      <c r="P80" s="25">
        <f t="shared" si="12"/>
        <v>0</v>
      </c>
    </row>
    <row r="81" spans="1:16" x14ac:dyDescent="0.25">
      <c r="A81" s="23" t="s">
        <v>89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/>
      <c r="P81" s="25">
        <f t="shared" si="12"/>
        <v>0</v>
      </c>
    </row>
    <row r="82" spans="1:16" x14ac:dyDescent="0.25">
      <c r="A82" s="20" t="s">
        <v>90</v>
      </c>
      <c r="B82" s="21">
        <f>+B83+B84</f>
        <v>0</v>
      </c>
      <c r="C82" s="21">
        <f t="shared" ref="C82:K82" si="14">+C83+C84</f>
        <v>0</v>
      </c>
      <c r="D82" s="21">
        <f t="shared" si="14"/>
        <v>0</v>
      </c>
      <c r="E82" s="21">
        <f t="shared" si="14"/>
        <v>0</v>
      </c>
      <c r="F82" s="21">
        <f t="shared" si="14"/>
        <v>0</v>
      </c>
      <c r="G82" s="21">
        <f t="shared" si="14"/>
        <v>0</v>
      </c>
      <c r="H82" s="21">
        <f t="shared" si="14"/>
        <v>0</v>
      </c>
      <c r="I82" s="21">
        <f t="shared" si="14"/>
        <v>0</v>
      </c>
      <c r="J82" s="21">
        <f t="shared" si="14"/>
        <v>0</v>
      </c>
      <c r="K82" s="21">
        <f t="shared" si="14"/>
        <v>0</v>
      </c>
      <c r="L82" s="21"/>
      <c r="P82" s="25">
        <f t="shared" si="12"/>
        <v>0</v>
      </c>
    </row>
    <row r="83" spans="1:16" x14ac:dyDescent="0.25">
      <c r="A83" s="23" t="s">
        <v>91</v>
      </c>
      <c r="B83" s="31">
        <v>0</v>
      </c>
      <c r="C83" s="31">
        <v>0</v>
      </c>
      <c r="D83" s="31">
        <v>0</v>
      </c>
      <c r="E83" s="31">
        <v>0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L83" s="31"/>
      <c r="P83" s="25">
        <f t="shared" si="12"/>
        <v>0</v>
      </c>
    </row>
    <row r="84" spans="1:16" x14ac:dyDescent="0.25">
      <c r="A84" s="23" t="s">
        <v>92</v>
      </c>
      <c r="B84" s="31">
        <v>0</v>
      </c>
      <c r="C84" s="31">
        <v>0</v>
      </c>
      <c r="D84" s="31">
        <v>0</v>
      </c>
      <c r="E84" s="31">
        <v>0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L84" s="31"/>
      <c r="P84" s="25">
        <f t="shared" si="12"/>
        <v>0</v>
      </c>
    </row>
    <row r="85" spans="1:16" x14ac:dyDescent="0.25">
      <c r="A85" s="20" t="s">
        <v>93</v>
      </c>
      <c r="B85" s="21">
        <f>+B86</f>
        <v>0</v>
      </c>
      <c r="C85" s="21">
        <f t="shared" ref="C85:K85" si="15">+C86</f>
        <v>0</v>
      </c>
      <c r="D85" s="21">
        <f t="shared" si="15"/>
        <v>0</v>
      </c>
      <c r="E85" s="21">
        <f t="shared" si="15"/>
        <v>0</v>
      </c>
      <c r="F85" s="21">
        <f t="shared" si="15"/>
        <v>0</v>
      </c>
      <c r="G85" s="21">
        <f t="shared" si="15"/>
        <v>0</v>
      </c>
      <c r="H85" s="21">
        <f t="shared" si="15"/>
        <v>0</v>
      </c>
      <c r="I85" s="21">
        <f t="shared" si="15"/>
        <v>0</v>
      </c>
      <c r="J85" s="21">
        <f t="shared" si="15"/>
        <v>0</v>
      </c>
      <c r="K85" s="21">
        <f t="shared" si="15"/>
        <v>0</v>
      </c>
      <c r="L85" s="21"/>
      <c r="P85" s="25">
        <f t="shared" si="12"/>
        <v>0</v>
      </c>
    </row>
    <row r="86" spans="1:16" x14ac:dyDescent="0.25">
      <c r="A86" s="23" t="s">
        <v>94</v>
      </c>
      <c r="B86" s="31">
        <v>0</v>
      </c>
      <c r="C86" s="31">
        <v>0</v>
      </c>
      <c r="D86" s="31">
        <v>0</v>
      </c>
      <c r="E86" s="31">
        <v>0</v>
      </c>
      <c r="F86" s="31">
        <v>0</v>
      </c>
      <c r="G86" s="31">
        <v>0</v>
      </c>
      <c r="H86" s="31">
        <v>0</v>
      </c>
      <c r="I86" s="31">
        <v>0</v>
      </c>
      <c r="J86" s="31">
        <v>0</v>
      </c>
      <c r="K86" s="31">
        <v>0</v>
      </c>
      <c r="L86" s="31"/>
      <c r="P86" s="25">
        <f t="shared" si="12"/>
        <v>0</v>
      </c>
    </row>
    <row r="87" spans="1:16" x14ac:dyDescent="0.25">
      <c r="A87" s="32" t="s">
        <v>95</v>
      </c>
      <c r="B87" s="33">
        <f>+B11+B78</f>
        <v>478893141.38678336</v>
      </c>
      <c r="C87" s="33">
        <f t="shared" ref="C87:P87" si="16">+C11+C78</f>
        <v>517478406.10000002</v>
      </c>
      <c r="D87" s="33">
        <f t="shared" si="16"/>
        <v>20345721.280000001</v>
      </c>
      <c r="E87" s="33">
        <f t="shared" si="16"/>
        <v>21815852.869999997</v>
      </c>
      <c r="F87" s="33">
        <f t="shared" si="16"/>
        <v>25993224.449999999</v>
      </c>
      <c r="G87" s="33">
        <f t="shared" si="16"/>
        <v>29148510.690000001</v>
      </c>
      <c r="H87" s="33">
        <f t="shared" si="16"/>
        <v>31483209.330000002</v>
      </c>
      <c r="I87" s="33">
        <f t="shared" si="16"/>
        <v>23487826.099999998</v>
      </c>
      <c r="J87" s="33">
        <f t="shared" si="16"/>
        <v>47389288.660000004</v>
      </c>
      <c r="K87" s="33">
        <f t="shared" si="16"/>
        <v>26334827.480000008</v>
      </c>
      <c r="L87" s="33"/>
      <c r="M87" s="34">
        <f t="shared" si="16"/>
        <v>0</v>
      </c>
      <c r="N87" s="34">
        <f t="shared" si="16"/>
        <v>0</v>
      </c>
      <c r="O87" s="34">
        <f t="shared" si="16"/>
        <v>0</v>
      </c>
      <c r="P87" s="35">
        <f t="shared" si="16"/>
        <v>225998460.86000001</v>
      </c>
    </row>
    <row r="94" spans="1:16" ht="15.75" x14ac:dyDescent="0.25">
      <c r="A94" s="36" t="s">
        <v>96</v>
      </c>
      <c r="B94" s="36"/>
      <c r="N94" s="37" t="s">
        <v>97</v>
      </c>
      <c r="O94" s="37"/>
      <c r="P94" s="37"/>
    </row>
    <row r="95" spans="1:16" ht="15.75" x14ac:dyDescent="0.25">
      <c r="A95" s="38" t="s">
        <v>98</v>
      </c>
      <c r="B95" s="38"/>
      <c r="N95" s="39" t="s">
        <v>99</v>
      </c>
      <c r="O95" s="39"/>
      <c r="P95" s="39"/>
    </row>
    <row r="96" spans="1:16" ht="27.75" customHeight="1" x14ac:dyDescent="0.25">
      <c r="A96" s="38" t="s">
        <v>100</v>
      </c>
      <c r="B96" s="38"/>
      <c r="N96" s="40" t="s">
        <v>101</v>
      </c>
      <c r="O96" s="40"/>
      <c r="P96" s="40"/>
    </row>
    <row r="97" spans="1:16" ht="15.75" x14ac:dyDescent="0.25">
      <c r="A97" s="41" t="s">
        <v>102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</row>
    <row r="98" spans="1:16" ht="15.75" x14ac:dyDescent="0.25">
      <c r="A98" s="42" t="s">
        <v>103</v>
      </c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</row>
    <row r="99" spans="1:16" ht="15.75" x14ac:dyDescent="0.25">
      <c r="A99" s="42" t="s">
        <v>104</v>
      </c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</row>
  </sheetData>
  <protectedRanges>
    <protectedRange sqref="A97 D97" name="Rango1_1_1_1_2_1"/>
  </protectedRanges>
  <mergeCells count="18">
    <mergeCell ref="A97:P97"/>
    <mergeCell ref="A98:P98"/>
    <mergeCell ref="A99:P99"/>
    <mergeCell ref="A94:B94"/>
    <mergeCell ref="N94:P94"/>
    <mergeCell ref="A95:B95"/>
    <mergeCell ref="N95:P95"/>
    <mergeCell ref="A96:B96"/>
    <mergeCell ref="N96:P96"/>
    <mergeCell ref="A3:P3"/>
    <mergeCell ref="A4:P4"/>
    <mergeCell ref="A5:P5"/>
    <mergeCell ref="A6:P6"/>
    <mergeCell ref="A7:P7"/>
    <mergeCell ref="A9:A10"/>
    <mergeCell ref="B9:B10"/>
    <mergeCell ref="C9:C10"/>
    <mergeCell ref="D9:P9"/>
  </mergeCells>
  <pageMargins left="0.23622047244094491" right="0.23622047244094491" top="0.74803149606299213" bottom="0.74803149606299213" header="0.31496062992125984" footer="0.31496062992125984"/>
  <pageSetup scale="4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Aprob-Ejec agos </vt:lpstr>
      <vt:lpstr>'P2 Presupuesto Aprob-Ejec agos '!Área_de_impresión</vt:lpstr>
      <vt:lpstr>'P2 Presupuesto Aprob-Ejec agos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Maria Ysabel Brujan Nuñez</cp:lastModifiedBy>
  <dcterms:created xsi:type="dcterms:W3CDTF">2021-10-11T12:30:46Z</dcterms:created>
  <dcterms:modified xsi:type="dcterms:W3CDTF">2021-10-11T12:32:33Z</dcterms:modified>
</cp:coreProperties>
</file>