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\\svr-vm-fs00\ADMINISTRATIVO\CONTABILIDAD\General\Referencias 2023\ARCHIVO PAGINA WEB OPTI 2023\2 OPTI FEBRERO 2023\"/>
    </mc:Choice>
  </mc:AlternateContent>
  <xr:revisionPtr revIDLastSave="0" documentId="13_ncr:1_{029D3374-9B69-4139-8173-AE2DBFE52252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DEUDA PAGADA " sheetId="1" r:id="rId1"/>
  </sheets>
  <definedNames>
    <definedName name="_xlnm._FilterDatabase" localSheetId="0" hidden="1">'DEUDA PAGADA '!$A$12:$R$51</definedName>
    <definedName name="_xlnm.Print_Area" localSheetId="0">'DEUDA PAGADA '!$A$13:$N$62</definedName>
    <definedName name="_xlnm.Print_Titles" localSheetId="0">'DEUDA PAGADA '!$1:$12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1" i="1" l="1"/>
  <c r="J51" i="1"/>
  <c r="I30" i="1" l="1"/>
  <c r="I51" i="1" s="1"/>
  <c r="M47" i="1" l="1"/>
  <c r="M15" i="1" l="1"/>
  <c r="M14" i="1"/>
  <c r="M13" i="1"/>
  <c r="M51" i="1" l="1"/>
  <c r="P13" i="1"/>
</calcChain>
</file>

<file path=xl/sharedStrings.xml><?xml version="1.0" encoding="utf-8"?>
<sst xmlns="http://schemas.openxmlformats.org/spreadsheetml/2006/main" count="244" uniqueCount="189">
  <si>
    <t>FT- 0085</t>
  </si>
  <si>
    <t>93/14</t>
  </si>
  <si>
    <t>B1500000350</t>
  </si>
  <si>
    <t>00025/2021</t>
  </si>
  <si>
    <t xml:space="preserve">Adquisición de café, azúcar y té para uso en la institución. </t>
  </si>
  <si>
    <t>B1500000473</t>
  </si>
  <si>
    <t>00167/2021</t>
  </si>
  <si>
    <t>Para registrar adquisición de swich cisco 9200L-4X-E PARA centro de datos de tecnología de la institución, financiado con fondos de la unión europea a traves del PROGEF.</t>
  </si>
  <si>
    <t>Autorizado por</t>
  </si>
  <si>
    <t>Enc. Depto. Adm. y Financiero</t>
  </si>
  <si>
    <t xml:space="preserve">                                                                  Preparado por</t>
  </si>
  <si>
    <t>TOTAL RD$</t>
  </si>
  <si>
    <t>00084/2022</t>
  </si>
  <si>
    <t>Contratación de servicio de agencia publicitaria para campaña de comunicación institucional en medios digitales.</t>
  </si>
  <si>
    <t>MINISTERIO DE HACIENDA</t>
  </si>
  <si>
    <t>DIRECCIÓN GENERAL DE CONTABILIDAD GUBERNAMENTAL</t>
  </si>
  <si>
    <t>Registros y pagos proveedores</t>
  </si>
  <si>
    <t xml:space="preserve">20/06/2022 </t>
  </si>
  <si>
    <t>Adq. servicio entrega correspondencia.</t>
  </si>
  <si>
    <t>RSV Mensajería</t>
  </si>
  <si>
    <t>Multiservicis Generales</t>
  </si>
  <si>
    <t>ITCORP Gongloss, SRL.</t>
  </si>
  <si>
    <t>Disk Multiservices, SRL.</t>
  </si>
  <si>
    <t>No.</t>
  </si>
  <si>
    <t>Fecha Registro</t>
  </si>
  <si>
    <t>Proveedor</t>
  </si>
  <si>
    <t>No. Comprobante Gubernamental</t>
  </si>
  <si>
    <t>Fecha O/C</t>
  </si>
  <si>
    <t>Orden de Compra y/o Contrato</t>
  </si>
  <si>
    <t>Descripción</t>
  </si>
  <si>
    <t>Monto Órdenes de Compras o Contratos</t>
  </si>
  <si>
    <t>Monto Facturado y Pagado</t>
  </si>
  <si>
    <t>Fecha Transferencia y/o Cheque</t>
  </si>
  <si>
    <t>No. Transferencia y/o Cheque</t>
  </si>
  <si>
    <t>Monto Facturado Pendiente Pagar</t>
  </si>
  <si>
    <t>Pendiente Facturar Procesos Abiertos</t>
  </si>
  <si>
    <t>Fecha/Fact.</t>
  </si>
  <si>
    <t>NAS, EIRL.</t>
  </si>
  <si>
    <t>JCGLOW MARKETING RD,SRL</t>
  </si>
  <si>
    <t>B1500000016</t>
  </si>
  <si>
    <t>B1500000001</t>
  </si>
  <si>
    <t>Al 28 de febrero 2023</t>
  </si>
  <si>
    <r>
      <rPr>
        <b/>
        <sz val="10"/>
        <rFont val="Arial"/>
        <family val="2"/>
      </rPr>
      <t xml:space="preserve">                                                               </t>
    </r>
    <r>
      <rPr>
        <b/>
        <u/>
        <sz val="10"/>
        <rFont val="Arial"/>
        <family val="2"/>
      </rPr>
      <t xml:space="preserve"> Luz María Del Carmen</t>
    </r>
  </si>
  <si>
    <t>Miriam Bautista Bautista</t>
  </si>
  <si>
    <t>Contadora</t>
  </si>
  <si>
    <t>Revisado Por</t>
  </si>
  <si>
    <t>Grupo Diario Libre, S.A</t>
  </si>
  <si>
    <t>B1500002233</t>
  </si>
  <si>
    <t>00371/2022</t>
  </si>
  <si>
    <t>Para registrar servicios de publicaciones en medios digitales en Concurso Nacional de Investigación en Contabilidad Pública, financiado con fondos de la Unión Europea a través del PROGEF.</t>
  </si>
  <si>
    <t>Cecomsa, SRL.</t>
  </si>
  <si>
    <t>B1500016165</t>
  </si>
  <si>
    <t>CONT. 0009/2022</t>
  </si>
  <si>
    <t>Para registrar adquisición de servidor para cluster de virtualización ( DELL POWEREDGE R750) para uso en el departamento de tecnología de esta institución.</t>
  </si>
  <si>
    <t>Banco Central de la República Dominicana</t>
  </si>
  <si>
    <t>B1500000164</t>
  </si>
  <si>
    <t>Para registrar pago uso de estacionamientos correspondiente al mes de febrero 2023.</t>
  </si>
  <si>
    <t>N/A</t>
  </si>
  <si>
    <t xml:space="preserve">TR-2664904 </t>
  </si>
  <si>
    <t>Colector de Impuestos Internos</t>
  </si>
  <si>
    <t>Ck- 3194</t>
  </si>
  <si>
    <t>Editora del Caribe, C por A</t>
  </si>
  <si>
    <t>B1500004562</t>
  </si>
  <si>
    <t>00372/2022</t>
  </si>
  <si>
    <t>Ana Victoria González Valenzuela</t>
  </si>
  <si>
    <t>Reposición caja chica recibos desde 12603 al 12638.</t>
  </si>
  <si>
    <t>CK-3196</t>
  </si>
  <si>
    <t>B1500000267</t>
  </si>
  <si>
    <t>00370/2022</t>
  </si>
  <si>
    <t>Para registrar servicios de publicaciones en medios digitales en Concurso Nacional de Investigacion en Contabilidad Pública, Financiados con fondos de la Unión Europea a través del PROGEF.</t>
  </si>
  <si>
    <t>B1500019640</t>
  </si>
  <si>
    <t>00003/2023</t>
  </si>
  <si>
    <t>Para registrar adquisición de combustible para abastecer la planta eléctrica de la institución.</t>
  </si>
  <si>
    <t>FIS Soluciones SRL</t>
  </si>
  <si>
    <t>B1500000149</t>
  </si>
  <si>
    <t>00373/2022</t>
  </si>
  <si>
    <t>Para registrar adquisición de papel higiénico, papel toalla de mano para uso en esta institución. Dirigido a Mipymes. Según O/C 00373/2022. D/F 06/12/2022.</t>
  </si>
  <si>
    <t>17/01/2023 16/01/2023  16/01/2023 17/01/2023 17/01/2023</t>
  </si>
  <si>
    <t>B1500039776 B1500039755 B1500039760 B1500039778 B1500039780</t>
  </si>
  <si>
    <t>Para registrar la renovación de las pólizas seguros de incendio y líneas aliadas (básica) no. 2-2-201-0008849, Vehículos de Motor Flotilla no.2-2-502-0026290, resp. Civil exceso Vehículo de Motor no. 2-2-503-0131957, Responsabilidad Civil Extracontractual no. 2-2-801-0010666,Responsabilidad Civil Exceso no. 2-2-802-0010669, durante el periodo 28/02/2023 al 28/02/2024.</t>
  </si>
  <si>
    <t>Administradora de Riesgos de Salud Humano</t>
  </si>
  <si>
    <t>B1500026781</t>
  </si>
  <si>
    <t>Para registrar diferencia asumida por la institución correspondiente a empleados con planes complementarios, mediante la poliza no. 30-95-201981 Seguro de Salud Local, correspondiente al período 01/02/2023 AL 28/02/2023</t>
  </si>
  <si>
    <t>Seguro Nacional de Salud (SENASA)</t>
  </si>
  <si>
    <t>B1500007919</t>
  </si>
  <si>
    <t>Servicentro Serrata, SRL.</t>
  </si>
  <si>
    <t>B1500000442</t>
  </si>
  <si>
    <t>00004/2023</t>
  </si>
  <si>
    <t>Para registrar Adquisición de batería para la planta eléctrica ONAN.</t>
  </si>
  <si>
    <t>Álvaro Rincón Céspedes</t>
  </si>
  <si>
    <t>00227/2022</t>
  </si>
  <si>
    <t>Para registrar servicios de asistencias técnicas para Revisión y Fortalecimiento de los Instrumentos Normativos para los Activos Corrientes, alineados a las Normas Internacionales de Contabilidad para el Sector Público NICSPS, financiados con Fondos de la Unión Europea a través del PROGEF.</t>
  </si>
  <si>
    <t>B1500000002</t>
  </si>
  <si>
    <t>00222/2022</t>
  </si>
  <si>
    <t>Para registrar Proyecto Especial para la Formación de Agentes Multiplicadores en las Normas Internacionales de Contabilidad para el Sector Público NICSP, financiados con Fondos de la Unión Europea a través del PROGEF.</t>
  </si>
  <si>
    <t>Empresa Distribuidora de Electricidad del Este, S.A.</t>
  </si>
  <si>
    <t>B1500254165</t>
  </si>
  <si>
    <t>Para registrar servicio de energía eléctrica correspondiente al periodo del 19/01/2023 al 16/02/2023</t>
  </si>
  <si>
    <t xml:space="preserve"> En proceso de pago </t>
  </si>
  <si>
    <t xml:space="preserve">En proceso de pago </t>
  </si>
  <si>
    <t xml:space="preserve">  En proceso de pago </t>
  </si>
  <si>
    <t xml:space="preserve">                                                           Auxiliar de Contabilidad</t>
  </si>
  <si>
    <t>En proceso de pago</t>
  </si>
  <si>
    <t>Compañía Dominicana de Teléfonos C Por A - Codetel</t>
  </si>
  <si>
    <t>B1500019633</t>
  </si>
  <si>
    <t>00012/2022</t>
  </si>
  <si>
    <t>Para registrar servicios de lavados sencillos para vehículos de la institución por seis (6) meses. Según 0012/2022 D/F 4/03/2022.</t>
  </si>
  <si>
    <t>O/C abierta</t>
  </si>
  <si>
    <t>Centro Automotriz REMESA</t>
  </si>
  <si>
    <t>00205/2022</t>
  </si>
  <si>
    <t>Para registrar servicio de mantenimiento y/o reparación a vehículos de la institución por seis (6) meses. Según O/C 00205/2022 D/F 7/9/2022</t>
  </si>
  <si>
    <t>12/10/2022  01/11/2022 08/12/2022 10/01/2023 08/02/2023 21/02/2023</t>
  </si>
  <si>
    <t>B1500001609  B1500001626 B1500001669 B1500001690 B1500001716 B1500001730</t>
  </si>
  <si>
    <t>TR-1104428</t>
  </si>
  <si>
    <t>Industriales Techa, SRL</t>
  </si>
  <si>
    <t>00193/2022</t>
  </si>
  <si>
    <t>Para registrar servicio de fumigación y exterminación de plagas por 6 meses para las oficinas y areas comunes de la institución. Dirigido a MIPYMES.</t>
  </si>
  <si>
    <t>05/01/2023 01/02/2023</t>
  </si>
  <si>
    <t>B1500000179 B1500000181</t>
  </si>
  <si>
    <t xml:space="preserve">TR-1361217
TR-1702291      
</t>
  </si>
  <si>
    <t>21/02/2023
23/2/2023</t>
  </si>
  <si>
    <t>00317/2022</t>
  </si>
  <si>
    <t>03/01/2023 01/02/2023</t>
  </si>
  <si>
    <t>B1500000109 B1500000110</t>
  </si>
  <si>
    <t>Para registrar contratación por seis (6) meses para el servicio de mantenimiento preventivo y correctivo a los equipos de aire acondicionado de la institución. Según O/C No. 00317/2022 D/F 18/11/2022</t>
  </si>
  <si>
    <t>TR-1093905</t>
  </si>
  <si>
    <t>Electrom, SAS</t>
  </si>
  <si>
    <t>00315/2022</t>
  </si>
  <si>
    <t>Para registrar servicio de mantenimiento por (6) meses al ascensor del edificio de la institucion. Según O/C No.. 00315/2022 D/F 16/11/2022</t>
  </si>
  <si>
    <t>TR-1355714</t>
  </si>
  <si>
    <t>B1500000972 B1500000985</t>
  </si>
  <si>
    <t>20/1/2023
20/02/2023</t>
  </si>
  <si>
    <t>Agua Crystal, S.A.</t>
  </si>
  <si>
    <t>00273/2022</t>
  </si>
  <si>
    <t>Para registrar adquisición de botellones de agua de 5 galones y fardo de botellitas para uso en la institución. Según o/c  No. 00273 d/f 19/10/2022.</t>
  </si>
  <si>
    <t>20/12/2022 27/12/2022 04/01/2023 12/01/2023 18/01/2023 24/01/2023 27/01/2023</t>
  </si>
  <si>
    <t>B1500039388 B1500039475 B1500040023 B1500040119 B1500040182 B1500040285 B1500040360</t>
  </si>
  <si>
    <t>Culinary Arts By Elisa, SRL</t>
  </si>
  <si>
    <t xml:space="preserve">14/12/2022 09/02/2023 </t>
  </si>
  <si>
    <t>B1500000028 B1500000024</t>
  </si>
  <si>
    <t>CONT.0013/2022</t>
  </si>
  <si>
    <t>E450000003690 
E450000004820
E450000004580</t>
  </si>
  <si>
    <t>16/01/2023</t>
  </si>
  <si>
    <t>B1500000152</t>
  </si>
  <si>
    <t>Para registrar el alquiler del estacionamiento de vehículos empleados de la institución, correspondiente al mes de enero 2023.</t>
  </si>
  <si>
    <t> TR-2654213</t>
  </si>
  <si>
    <t>19/01/2023</t>
  </si>
  <si>
    <t>B1500249077</t>
  </si>
  <si>
    <t>TR-1119198</t>
  </si>
  <si>
    <t>Compu-Office Dominicana,SRL</t>
  </si>
  <si>
    <t>01/01/2023</t>
  </si>
  <si>
    <t>B1500003490</t>
  </si>
  <si>
    <t>00358/2022</t>
  </si>
  <si>
    <t>TR-1355712</t>
  </si>
  <si>
    <t>Nu Energy</t>
  </si>
  <si>
    <t>04/01/2023</t>
  </si>
  <si>
    <t>B1500000121</t>
  </si>
  <si>
    <t>00387/2022</t>
  </si>
  <si>
    <t>Para registrar adquisición de equipos y accesorios informáticos para uso en esta institución. Según o/c no. 00387 d/f 12/12/2022</t>
  </si>
  <si>
    <t>B1500026444</t>
  </si>
  <si>
    <t>B1500007810</t>
  </si>
  <si>
    <t>27/01/2023   27/01/2023  27/01/2023</t>
  </si>
  <si>
    <t>E450000001082 E450000000657 E450000001972</t>
  </si>
  <si>
    <t>TR-1355713</t>
  </si>
  <si>
    <t>TR-1355717</t>
  </si>
  <si>
    <t>TR-1355715</t>
  </si>
  <si>
    <t xml:space="preserve">TR-1702292 </t>
  </si>
  <si>
    <t>Prolimdes Comercial, SRL</t>
  </si>
  <si>
    <t>Avandal Group SRL</t>
  </si>
  <si>
    <t>B1500000176</t>
  </si>
  <si>
    <t>Para registrar pago uso de estacionamientos correspondiente al mes de marzo 2023.</t>
  </si>
  <si>
    <t>B1500001154</t>
  </si>
  <si>
    <t>00009/2023</t>
  </si>
  <si>
    <t>Para registrar adquisición de azúcar para uso en la institución.</t>
  </si>
  <si>
    <t>B1500000252</t>
  </si>
  <si>
    <t>Para registrar servicio de reparación de puerta de caja fuerte de esta institución</t>
  </si>
  <si>
    <t>TR-1355716</t>
  </si>
  <si>
    <t>Para registrar pago facturas (cuentas No. 701112578, 718024430) Telefonos e Internet correspondientes al mes de febrero 2023 .</t>
  </si>
  <si>
    <t>Para registrar almuerzos y cenas para el personal de la institución. Dirigido a MIPYME. Según Cont. No. 0013/2022</t>
  </si>
  <si>
    <t>Para registrar servicio energía eléctrica del periodo 19/12/2022 al 19/01/2023.</t>
  </si>
  <si>
    <t>Para registrar Adquisición de toner para uso en la Instititución dirigido a MIPYMES.</t>
  </si>
  <si>
    <t>Para registrar diferencia asumida por la institución correspondiente a empleados con planes complementarios, mediante la poliza no. 30-95-201981 Seguro de Salud Local, correspondiente al período 01/01/2023 al 31/01/2023</t>
  </si>
  <si>
    <t>Para registrar pago diferencia asumida por la institución de la poliza No. 06492 seguro complementario de empleados durante el periodo 01/01/2023 - 31/01/2023.</t>
  </si>
  <si>
    <t>Para registrar pago facturas (cuentas no. 701112578, 718024430, 785819147), teléfonos e Internet correspondientes al mes de enero 2023 .</t>
  </si>
  <si>
    <t>Para registrar pago de 100% ITBIS retenido y 10% de ISR a proveedor de servicio correspondiente a Octubre y Noviembre 2022, según Aut. de pago DGII No. 23950500505-9, 23950500526-1, 23950500098-7 D/F 07/02/2023.</t>
  </si>
  <si>
    <t>Para registrar pago diferencia asumida por la institución de la póliza No. 06492 seguro complementario de empleados durante el periodo 01/02/2023 - 28/02/2023.</t>
  </si>
  <si>
    <t>Caonabo Antonio</t>
  </si>
  <si>
    <t>Digo Interactive Media Network,SAS</t>
  </si>
  <si>
    <t>Seguros Reservas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</si>
</sst>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d/mm/yyyy;@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b/>
      <sz val="16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5" fillId="0" borderId="0" xfId="0" applyFont="1" applyFill="1"/>
    <xf numFmtId="0" fontId="5" fillId="0" borderId="0" xfId="0" applyFont="1"/>
    <xf numFmtId="43" fontId="5" fillId="0" borderId="0" xfId="0" applyNumberFormat="1" applyFont="1"/>
    <xf numFmtId="0" fontId="7" fillId="2" borderId="3" xfId="0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wrapText="1"/>
    </xf>
    <xf numFmtId="164" fontId="7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43" fontId="7" fillId="2" borderId="3" xfId="0" applyNumberFormat="1" applyFont="1" applyFill="1" applyBorder="1" applyAlignment="1">
      <alignment horizontal="center" wrapText="1"/>
    </xf>
    <xf numFmtId="43" fontId="7" fillId="2" borderId="3" xfId="1" applyFont="1" applyFill="1" applyBorder="1" applyAlignment="1">
      <alignment horizontal="center" wrapText="1"/>
    </xf>
    <xf numFmtId="43" fontId="7" fillId="2" borderId="4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164" fontId="5" fillId="0" borderId="0" xfId="0" applyNumberFormat="1" applyFont="1" applyBorder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164" fontId="5" fillId="0" borderId="0" xfId="0" applyNumberFormat="1" applyFont="1" applyAlignment="1">
      <alignment horizontal="center"/>
    </xf>
    <xf numFmtId="43" fontId="6" fillId="0" borderId="0" xfId="1" applyFont="1" applyAlignment="1"/>
    <xf numFmtId="0" fontId="5" fillId="0" borderId="0" xfId="0" applyFont="1" applyBorder="1"/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wrapText="1"/>
    </xf>
    <xf numFmtId="43" fontId="5" fillId="0" borderId="0" xfId="0" applyNumberFormat="1" applyFont="1" applyBorder="1"/>
    <xf numFmtId="43" fontId="5" fillId="0" borderId="0" xfId="1" applyFont="1" applyBorder="1"/>
    <xf numFmtId="0" fontId="9" fillId="0" borderId="0" xfId="0" applyFont="1" applyFill="1" applyBorder="1" applyAlignment="1">
      <alignment vertical="center" wrapText="1"/>
    </xf>
    <xf numFmtId="43" fontId="5" fillId="0" borderId="0" xfId="1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7" fillId="2" borderId="2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4" fontId="5" fillId="0" borderId="0" xfId="0" applyNumberFormat="1" applyFont="1"/>
    <xf numFmtId="164" fontId="12" fillId="0" borderId="1" xfId="0" applyNumberFormat="1" applyFont="1" applyFill="1" applyBorder="1" applyAlignment="1">
      <alignment horizontal="center"/>
    </xf>
    <xf numFmtId="43" fontId="12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14" fontId="12" fillId="0" borderId="1" xfId="0" applyNumberFormat="1" applyFont="1" applyFill="1" applyBorder="1" applyAlignment="1">
      <alignment wrapText="1"/>
    </xf>
    <xf numFmtId="0" fontId="11" fillId="0" borderId="0" xfId="0" applyFont="1"/>
    <xf numFmtId="43" fontId="12" fillId="0" borderId="1" xfId="1" applyFont="1" applyFill="1" applyBorder="1"/>
    <xf numFmtId="0" fontId="12" fillId="0" borderId="0" xfId="0" applyFont="1" applyFill="1"/>
    <xf numFmtId="164" fontId="12" fillId="0" borderId="1" xfId="0" applyNumberFormat="1" applyFont="1" applyFill="1" applyBorder="1" applyAlignment="1">
      <alignment horizontal="left" vertical="center"/>
    </xf>
    <xf numFmtId="164" fontId="12" fillId="0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/>
    <xf numFmtId="14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left"/>
    </xf>
    <xf numFmtId="165" fontId="12" fillId="0" borderId="1" xfId="0" applyNumberFormat="1" applyFont="1" applyFill="1" applyBorder="1" applyAlignment="1">
      <alignment horizontal="left" vertical="center"/>
    </xf>
    <xf numFmtId="43" fontId="12" fillId="0" borderId="0" xfId="0" applyNumberFormat="1" applyFont="1" applyFill="1"/>
    <xf numFmtId="0" fontId="12" fillId="0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14" fontId="12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/>
    <xf numFmtId="164" fontId="12" fillId="0" borderId="1" xfId="0" applyNumberFormat="1" applyFont="1" applyFill="1" applyBorder="1" applyAlignment="1">
      <alignment horizontal="right"/>
    </xf>
    <xf numFmtId="0" fontId="12" fillId="0" borderId="1" xfId="0" applyFont="1" applyFill="1" applyBorder="1"/>
    <xf numFmtId="164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wrapText="1"/>
    </xf>
    <xf numFmtId="43" fontId="12" fillId="0" borderId="1" xfId="1" applyNumberFormat="1" applyFont="1" applyFill="1" applyBorder="1" applyAlignment="1">
      <alignment horizontal="right"/>
    </xf>
    <xf numFmtId="43" fontId="12" fillId="0" borderId="1" xfId="1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43" fontId="12" fillId="0" borderId="6" xfId="1" applyFont="1" applyFill="1" applyBorder="1"/>
    <xf numFmtId="164" fontId="12" fillId="0" borderId="1" xfId="0" applyNumberFormat="1" applyFont="1" applyFill="1" applyBorder="1"/>
    <xf numFmtId="0" fontId="12" fillId="0" borderId="0" xfId="0" applyFont="1" applyFill="1" applyAlignment="1">
      <alignment wrapText="1"/>
    </xf>
    <xf numFmtId="0" fontId="12" fillId="0" borderId="1" xfId="0" applyFont="1" applyFill="1" applyBorder="1" applyAlignment="1">
      <alignment vertical="center"/>
    </xf>
    <xf numFmtId="3" fontId="12" fillId="0" borderId="6" xfId="0" applyNumberFormat="1" applyFont="1" applyFill="1" applyBorder="1"/>
    <xf numFmtId="0" fontId="12" fillId="0" borderId="1" xfId="0" applyFont="1" applyFill="1" applyBorder="1" applyAlignment="1"/>
    <xf numFmtId="164" fontId="12" fillId="0" borderId="1" xfId="0" applyNumberFormat="1" applyFont="1" applyFill="1" applyBorder="1" applyAlignment="1">
      <alignment horizontal="left"/>
    </xf>
    <xf numFmtId="14" fontId="12" fillId="0" borderId="1" xfId="1" applyNumberFormat="1" applyFont="1" applyFill="1" applyBorder="1" applyAlignment="1"/>
    <xf numFmtId="43" fontId="12" fillId="0" borderId="1" xfId="1" applyFont="1" applyFill="1" applyBorder="1" applyAlignment="1"/>
    <xf numFmtId="43" fontId="14" fillId="0" borderId="7" xfId="1" applyFont="1" applyFill="1" applyBorder="1"/>
    <xf numFmtId="14" fontId="11" fillId="3" borderId="7" xfId="1" applyNumberFormat="1" applyFont="1" applyFill="1" applyBorder="1" applyAlignment="1"/>
    <xf numFmtId="14" fontId="12" fillId="0" borderId="1" xfId="0" applyNumberFormat="1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4" fontId="12" fillId="0" borderId="6" xfId="0" applyNumberFormat="1" applyFont="1" applyFill="1" applyBorder="1" applyAlignment="1">
      <alignment vertical="center" wrapText="1"/>
    </xf>
    <xf numFmtId="43" fontId="12" fillId="0" borderId="6" xfId="0" applyNumberFormat="1" applyFont="1" applyFill="1" applyBorder="1"/>
    <xf numFmtId="43" fontId="14" fillId="0" borderId="8" xfId="1" applyFont="1" applyFill="1" applyBorder="1"/>
    <xf numFmtId="164" fontId="12" fillId="0" borderId="1" xfId="0" applyNumberFormat="1" applyFont="1" applyFill="1" applyBorder="1" applyAlignment="1">
      <alignment horizontal="left" wrapText="1"/>
    </xf>
    <xf numFmtId="14" fontId="12" fillId="0" borderId="1" xfId="0" applyNumberFormat="1" applyFont="1" applyFill="1" applyBorder="1" applyAlignment="1">
      <alignment horizontal="left" wrapText="1"/>
    </xf>
    <xf numFmtId="15" fontId="12" fillId="0" borderId="1" xfId="0" applyNumberFormat="1" applyFont="1" applyFill="1" applyBorder="1" applyAlignment="1">
      <alignment horizontal="left"/>
    </xf>
    <xf numFmtId="43" fontId="12" fillId="0" borderId="1" xfId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43" fontId="13" fillId="0" borderId="9" xfId="1" applyFont="1" applyBorder="1" applyAlignment="1">
      <alignment horizontal="right"/>
    </xf>
    <xf numFmtId="43" fontId="13" fillId="0" borderId="7" xfId="1" applyFont="1" applyBorder="1" applyAlignment="1">
      <alignment horizontal="right"/>
    </xf>
    <xf numFmtId="43" fontId="12" fillId="0" borderId="1" xfId="1" applyFont="1" applyFill="1" applyBorder="1" applyAlignment="1">
      <alignment horizontal="center"/>
    </xf>
    <xf numFmtId="43" fontId="12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 2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0</xdr:row>
      <xdr:rowOff>0</xdr:rowOff>
    </xdr:from>
    <xdr:to>
      <xdr:col>7</xdr:col>
      <xdr:colOff>2251075</xdr:colOff>
      <xdr:row>5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1950" y="466725"/>
          <a:ext cx="1993900" cy="1285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R60"/>
  <sheetViews>
    <sheetView tabSelected="1" topLeftCell="E1" zoomScaleNormal="100" workbookViewId="0">
      <selection activeCell="A9" sqref="A9:N9"/>
    </sheetView>
  </sheetViews>
  <sheetFormatPr baseColWidth="10" defaultColWidth="16" defaultRowHeight="12.75" x14ac:dyDescent="0.2"/>
  <cols>
    <col min="1" max="1" width="11.28515625" style="11" bestFit="1" customWidth="1"/>
    <col min="2" max="2" width="15" style="12" customWidth="1"/>
    <col min="3" max="3" width="42" style="2" bestFit="1" customWidth="1"/>
    <col min="4" max="4" width="12.7109375" style="17" customWidth="1"/>
    <col min="5" max="5" width="17" style="30" bestFit="1" customWidth="1"/>
    <col min="6" max="6" width="15.140625" style="17" bestFit="1" customWidth="1"/>
    <col min="7" max="7" width="15.7109375" style="31" bestFit="1" customWidth="1"/>
    <col min="8" max="8" width="54.28515625" style="1" customWidth="1"/>
    <col min="9" max="9" width="20.140625" style="3" bestFit="1" customWidth="1"/>
    <col min="10" max="10" width="18.7109375" style="27" bestFit="1" customWidth="1"/>
    <col min="11" max="11" width="11.140625" style="2" customWidth="1"/>
    <col min="12" max="12" width="14.5703125" style="2" bestFit="1" customWidth="1"/>
    <col min="13" max="13" width="17.140625" style="27" bestFit="1" customWidth="1"/>
    <col min="14" max="14" width="19.28515625" style="27" bestFit="1" customWidth="1"/>
    <col min="15" max="15" width="16" style="2"/>
    <col min="16" max="16" width="16.140625" style="2" bestFit="1" customWidth="1"/>
    <col min="17" max="16384" width="16" style="2"/>
  </cols>
  <sheetData>
    <row r="4" spans="1:18" ht="27" customHeight="1" x14ac:dyDescent="0.2">
      <c r="C4" s="13"/>
      <c r="D4" s="13"/>
      <c r="E4" s="14"/>
      <c r="F4" s="15"/>
      <c r="G4" s="15"/>
      <c r="H4" s="16"/>
      <c r="I4" s="17"/>
      <c r="J4" s="17"/>
      <c r="M4" s="18"/>
      <c r="N4" s="18"/>
    </row>
    <row r="5" spans="1:18" ht="27" customHeight="1" x14ac:dyDescent="0.2">
      <c r="C5" s="13"/>
      <c r="D5" s="13"/>
      <c r="E5" s="14"/>
      <c r="F5" s="15"/>
      <c r="G5" s="15"/>
      <c r="H5" s="16"/>
      <c r="I5" s="17"/>
      <c r="J5" s="17"/>
      <c r="M5" s="18"/>
      <c r="N5" s="18"/>
    </row>
    <row r="6" spans="1:18" ht="27" customHeight="1" x14ac:dyDescent="0.3">
      <c r="A6" s="96" t="s">
        <v>14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8" ht="28.5" customHeight="1" x14ac:dyDescent="0.25">
      <c r="A7" s="97" t="s">
        <v>15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8" ht="18" x14ac:dyDescent="0.25">
      <c r="A8" s="98" t="s">
        <v>16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</row>
    <row r="9" spans="1:18" ht="18" x14ac:dyDescent="0.25">
      <c r="A9" s="98" t="s">
        <v>41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</row>
    <row r="10" spans="1:18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8" ht="13.5" thickBot="1" x14ac:dyDescent="0.25">
      <c r="C11" s="13"/>
      <c r="D11" s="13"/>
      <c r="E11" s="14"/>
      <c r="F11" s="15"/>
      <c r="G11" s="15"/>
      <c r="H11" s="16"/>
      <c r="I11" s="17"/>
      <c r="J11" s="17"/>
      <c r="M11" s="18"/>
      <c r="N11" s="18"/>
    </row>
    <row r="12" spans="1:18" ht="83.25" customHeight="1" x14ac:dyDescent="0.2">
      <c r="A12" s="32" t="s">
        <v>23</v>
      </c>
      <c r="B12" s="5" t="s">
        <v>24</v>
      </c>
      <c r="C12" s="4" t="s">
        <v>25</v>
      </c>
      <c r="D12" s="5" t="s">
        <v>36</v>
      </c>
      <c r="E12" s="7" t="s">
        <v>26</v>
      </c>
      <c r="F12" s="6" t="s">
        <v>27</v>
      </c>
      <c r="G12" s="7" t="s">
        <v>28</v>
      </c>
      <c r="H12" s="4" t="s">
        <v>29</v>
      </c>
      <c r="I12" s="8" t="s">
        <v>30</v>
      </c>
      <c r="J12" s="9" t="s">
        <v>31</v>
      </c>
      <c r="K12" s="8" t="s">
        <v>32</v>
      </c>
      <c r="L12" s="8" t="s">
        <v>33</v>
      </c>
      <c r="M12" s="8" t="s">
        <v>34</v>
      </c>
      <c r="N12" s="10" t="s">
        <v>35</v>
      </c>
    </row>
    <row r="13" spans="1:18" s="43" customFormat="1" ht="14.25" x14ac:dyDescent="0.2">
      <c r="A13" s="80">
        <v>1</v>
      </c>
      <c r="B13" s="74">
        <v>42024</v>
      </c>
      <c r="C13" s="61" t="s">
        <v>19</v>
      </c>
      <c r="D13" s="62">
        <v>41862</v>
      </c>
      <c r="E13" s="63" t="s">
        <v>0</v>
      </c>
      <c r="F13" s="84">
        <v>41810</v>
      </c>
      <c r="G13" s="86" t="s">
        <v>1</v>
      </c>
      <c r="H13" s="64" t="s">
        <v>18</v>
      </c>
      <c r="I13" s="65">
        <v>67760</v>
      </c>
      <c r="J13" s="66">
        <v>0</v>
      </c>
      <c r="K13" s="67"/>
      <c r="L13" s="67"/>
      <c r="M13" s="42">
        <f>I13-J13</f>
        <v>67760</v>
      </c>
      <c r="N13" s="68">
        <v>0</v>
      </c>
      <c r="P13" s="53">
        <f>+I13-M13</f>
        <v>0</v>
      </c>
    </row>
    <row r="14" spans="1:18" s="43" customFormat="1" ht="30" customHeight="1" x14ac:dyDescent="0.2">
      <c r="A14" s="80">
        <v>2</v>
      </c>
      <c r="B14" s="74">
        <v>44377</v>
      </c>
      <c r="C14" s="61" t="s">
        <v>20</v>
      </c>
      <c r="D14" s="62">
        <v>44377</v>
      </c>
      <c r="E14" s="64" t="s">
        <v>2</v>
      </c>
      <c r="F14" s="74">
        <v>44329</v>
      </c>
      <c r="G14" s="63" t="s">
        <v>3</v>
      </c>
      <c r="H14" s="39" t="s">
        <v>4</v>
      </c>
      <c r="I14" s="38">
        <v>71149.86</v>
      </c>
      <c r="J14" s="42">
        <v>0</v>
      </c>
      <c r="K14" s="56"/>
      <c r="L14" s="56"/>
      <c r="M14" s="42">
        <f>I14-J14</f>
        <v>71149.86</v>
      </c>
      <c r="N14" s="68"/>
      <c r="P14" s="53"/>
    </row>
    <row r="15" spans="1:18" s="43" customFormat="1" ht="57" x14ac:dyDescent="0.2">
      <c r="A15" s="80">
        <v>3</v>
      </c>
      <c r="B15" s="74">
        <v>44547</v>
      </c>
      <c r="C15" s="61" t="s">
        <v>21</v>
      </c>
      <c r="D15" s="37">
        <v>44538</v>
      </c>
      <c r="E15" s="63" t="s">
        <v>5</v>
      </c>
      <c r="F15" s="74">
        <v>44497</v>
      </c>
      <c r="G15" s="63" t="s">
        <v>6</v>
      </c>
      <c r="H15" s="39" t="s">
        <v>7</v>
      </c>
      <c r="I15" s="42">
        <v>219211</v>
      </c>
      <c r="J15" s="42">
        <v>0</v>
      </c>
      <c r="K15" s="56"/>
      <c r="L15" s="56"/>
      <c r="M15" s="42">
        <f>I15-J15</f>
        <v>219211</v>
      </c>
      <c r="N15" s="68"/>
      <c r="O15" s="70"/>
      <c r="P15" s="53"/>
      <c r="Q15" s="53"/>
      <c r="R15" s="53"/>
    </row>
    <row r="16" spans="1:18" s="43" customFormat="1" ht="30.75" customHeight="1" x14ac:dyDescent="0.2">
      <c r="A16" s="80">
        <v>4</v>
      </c>
      <c r="B16" s="74">
        <v>44659</v>
      </c>
      <c r="C16" s="39" t="s">
        <v>37</v>
      </c>
      <c r="D16" s="62">
        <v>44966</v>
      </c>
      <c r="E16" s="69" t="s">
        <v>104</v>
      </c>
      <c r="F16" s="74">
        <v>44624</v>
      </c>
      <c r="G16" s="87" t="s">
        <v>105</v>
      </c>
      <c r="H16" s="39" t="s">
        <v>106</v>
      </c>
      <c r="I16" s="38">
        <v>231600</v>
      </c>
      <c r="J16" s="42">
        <v>4000</v>
      </c>
      <c r="K16" s="40">
        <v>44974</v>
      </c>
      <c r="L16" s="58" t="s">
        <v>176</v>
      </c>
      <c r="M16" s="38">
        <v>15400</v>
      </c>
      <c r="N16" s="68">
        <v>126059.95999999999</v>
      </c>
      <c r="O16" s="43" t="s">
        <v>107</v>
      </c>
      <c r="P16" s="53"/>
    </row>
    <row r="17" spans="1:18" s="43" customFormat="1" ht="57" x14ac:dyDescent="0.2">
      <c r="A17" s="80">
        <v>5</v>
      </c>
      <c r="B17" s="74" t="s">
        <v>17</v>
      </c>
      <c r="C17" s="71" t="s">
        <v>22</v>
      </c>
      <c r="D17" s="64" t="s">
        <v>122</v>
      </c>
      <c r="E17" s="62" t="s">
        <v>123</v>
      </c>
      <c r="F17" s="74">
        <v>44883</v>
      </c>
      <c r="G17" s="84" t="s">
        <v>121</v>
      </c>
      <c r="H17" s="64" t="s">
        <v>124</v>
      </c>
      <c r="I17" s="65">
        <v>200000.01</v>
      </c>
      <c r="J17" s="66">
        <v>33333.32</v>
      </c>
      <c r="K17" s="60">
        <v>44964</v>
      </c>
      <c r="L17" s="62" t="s">
        <v>125</v>
      </c>
      <c r="M17" s="42">
        <v>20452.939999999999</v>
      </c>
      <c r="N17" s="72">
        <v>112880.43000000001</v>
      </c>
      <c r="P17" s="53"/>
    </row>
    <row r="18" spans="1:18" s="43" customFormat="1" ht="40.5" customHeight="1" x14ac:dyDescent="0.2">
      <c r="A18" s="80">
        <v>6</v>
      </c>
      <c r="B18" s="74">
        <v>44734</v>
      </c>
      <c r="C18" s="73" t="s">
        <v>38</v>
      </c>
      <c r="D18" s="62">
        <v>44835</v>
      </c>
      <c r="E18" s="64" t="s">
        <v>39</v>
      </c>
      <c r="F18" s="84">
        <v>44672</v>
      </c>
      <c r="G18" s="86" t="s">
        <v>12</v>
      </c>
      <c r="H18" s="64" t="s">
        <v>13</v>
      </c>
      <c r="I18" s="65">
        <v>367110.99</v>
      </c>
      <c r="J18" s="66">
        <v>0</v>
      </c>
      <c r="K18" s="61"/>
      <c r="L18" s="61"/>
      <c r="M18" s="42">
        <v>45887.839999999997</v>
      </c>
      <c r="N18" s="68">
        <v>137671.79</v>
      </c>
    </row>
    <row r="19" spans="1:18" s="35" customFormat="1" ht="85.5" x14ac:dyDescent="0.2">
      <c r="A19" s="80">
        <v>7</v>
      </c>
      <c r="B19" s="44">
        <v>44848</v>
      </c>
      <c r="C19" s="54" t="s">
        <v>108</v>
      </c>
      <c r="D19" s="62" t="s">
        <v>111</v>
      </c>
      <c r="E19" s="64" t="s">
        <v>112</v>
      </c>
      <c r="F19" s="45">
        <v>44811</v>
      </c>
      <c r="G19" s="88" t="s">
        <v>109</v>
      </c>
      <c r="H19" s="54" t="s">
        <v>110</v>
      </c>
      <c r="I19" s="46">
        <v>1100000</v>
      </c>
      <c r="J19" s="66">
        <v>340648.3</v>
      </c>
      <c r="K19" s="45">
        <v>44966</v>
      </c>
      <c r="L19" s="54" t="s">
        <v>113</v>
      </c>
      <c r="M19" s="46">
        <v>184180.29999999993</v>
      </c>
      <c r="N19" s="68">
        <v>24913.800000000047</v>
      </c>
      <c r="O19" s="43" t="s">
        <v>107</v>
      </c>
      <c r="P19" s="43"/>
      <c r="R19" s="43"/>
    </row>
    <row r="20" spans="1:18" s="35" customFormat="1" ht="42.75" x14ac:dyDescent="0.2">
      <c r="A20" s="80">
        <v>8</v>
      </c>
      <c r="B20" s="44">
        <v>44860</v>
      </c>
      <c r="C20" s="54" t="s">
        <v>114</v>
      </c>
      <c r="D20" s="45" t="s">
        <v>117</v>
      </c>
      <c r="E20" s="54" t="s">
        <v>118</v>
      </c>
      <c r="F20" s="45">
        <v>44796</v>
      </c>
      <c r="G20" s="88" t="s">
        <v>115</v>
      </c>
      <c r="H20" s="54" t="s">
        <v>116</v>
      </c>
      <c r="I20" s="46">
        <v>42480</v>
      </c>
      <c r="J20" s="66">
        <v>10620</v>
      </c>
      <c r="K20" s="45" t="s">
        <v>120</v>
      </c>
      <c r="L20" s="54" t="s">
        <v>119</v>
      </c>
      <c r="M20" s="46">
        <v>0</v>
      </c>
      <c r="N20" s="81">
        <v>10620</v>
      </c>
      <c r="O20" s="43" t="s">
        <v>107</v>
      </c>
      <c r="P20" s="43"/>
      <c r="R20" s="43"/>
    </row>
    <row r="21" spans="1:18" s="35" customFormat="1" ht="42.75" x14ac:dyDescent="0.2">
      <c r="A21" s="80">
        <v>9</v>
      </c>
      <c r="B21" s="44">
        <v>44910</v>
      </c>
      <c r="C21" s="54" t="s">
        <v>126</v>
      </c>
      <c r="D21" s="45" t="s">
        <v>131</v>
      </c>
      <c r="E21" s="54" t="s">
        <v>130</v>
      </c>
      <c r="F21" s="45">
        <v>44881</v>
      </c>
      <c r="G21" s="88" t="s">
        <v>127</v>
      </c>
      <c r="H21" s="54" t="s">
        <v>128</v>
      </c>
      <c r="I21" s="46">
        <v>38940</v>
      </c>
      <c r="J21" s="46">
        <v>6490</v>
      </c>
      <c r="K21" s="45">
        <v>44974</v>
      </c>
      <c r="L21" s="54" t="s">
        <v>129</v>
      </c>
      <c r="M21" s="46">
        <v>6490</v>
      </c>
      <c r="N21" s="81">
        <v>19470</v>
      </c>
    </row>
    <row r="22" spans="1:18" s="35" customFormat="1" ht="99.75" x14ac:dyDescent="0.2">
      <c r="A22" s="80">
        <v>10</v>
      </c>
      <c r="B22" s="44">
        <v>44914</v>
      </c>
      <c r="C22" s="54" t="s">
        <v>132</v>
      </c>
      <c r="D22" s="45" t="s">
        <v>135</v>
      </c>
      <c r="E22" s="54" t="s">
        <v>136</v>
      </c>
      <c r="F22" s="45">
        <v>44853</v>
      </c>
      <c r="G22" s="88" t="s">
        <v>133</v>
      </c>
      <c r="H22" s="54" t="s">
        <v>134</v>
      </c>
      <c r="I22" s="46">
        <v>150250</v>
      </c>
      <c r="J22" s="46">
        <v>0</v>
      </c>
      <c r="K22" s="45"/>
      <c r="L22" s="54"/>
      <c r="M22" s="46">
        <v>72855</v>
      </c>
      <c r="N22" s="81">
        <v>47530</v>
      </c>
      <c r="O22" s="43" t="s">
        <v>107</v>
      </c>
    </row>
    <row r="23" spans="1:18" s="35" customFormat="1" ht="42.75" x14ac:dyDescent="0.2">
      <c r="A23" s="80">
        <v>11</v>
      </c>
      <c r="B23" s="44">
        <v>44915</v>
      </c>
      <c r="C23" s="54" t="s">
        <v>137</v>
      </c>
      <c r="D23" s="55" t="s">
        <v>138</v>
      </c>
      <c r="E23" s="56" t="s">
        <v>139</v>
      </c>
      <c r="F23" s="85">
        <v>44873</v>
      </c>
      <c r="G23" s="64" t="s">
        <v>140</v>
      </c>
      <c r="H23" s="54" t="s">
        <v>178</v>
      </c>
      <c r="I23" s="46">
        <v>2501010</v>
      </c>
      <c r="J23" s="46">
        <v>0</v>
      </c>
      <c r="K23" s="45"/>
      <c r="L23" s="54">
        <v>0</v>
      </c>
      <c r="M23" s="46">
        <v>1191777.58</v>
      </c>
      <c r="N23" s="81">
        <v>1853341.04</v>
      </c>
      <c r="O23" s="43" t="s">
        <v>107</v>
      </c>
    </row>
    <row r="24" spans="1:18" s="43" customFormat="1" ht="52.5" customHeight="1" x14ac:dyDescent="0.2">
      <c r="A24" s="80">
        <v>12</v>
      </c>
      <c r="B24" s="49" t="s">
        <v>142</v>
      </c>
      <c r="C24" s="73" t="s">
        <v>54</v>
      </c>
      <c r="D24" s="37">
        <v>44936</v>
      </c>
      <c r="E24" s="47" t="s">
        <v>143</v>
      </c>
      <c r="F24" s="74" t="s">
        <v>57</v>
      </c>
      <c r="G24" s="63" t="s">
        <v>57</v>
      </c>
      <c r="H24" s="54" t="s">
        <v>144</v>
      </c>
      <c r="I24" s="38">
        <v>44000</v>
      </c>
      <c r="J24" s="42">
        <v>44000</v>
      </c>
      <c r="K24" s="48">
        <v>44972</v>
      </c>
      <c r="L24" s="49" t="s">
        <v>145</v>
      </c>
      <c r="M24" s="42">
        <v>0</v>
      </c>
      <c r="N24" s="68">
        <v>0</v>
      </c>
      <c r="P24" s="53"/>
    </row>
    <row r="25" spans="1:18" s="43" customFormat="1" ht="52.5" customHeight="1" x14ac:dyDescent="0.2">
      <c r="A25" s="80">
        <v>13</v>
      </c>
      <c r="B25" s="79">
        <v>44952</v>
      </c>
      <c r="C25" s="73" t="s">
        <v>95</v>
      </c>
      <c r="D25" s="37" t="s">
        <v>146</v>
      </c>
      <c r="E25" s="47" t="s">
        <v>147</v>
      </c>
      <c r="F25" s="74" t="s">
        <v>57</v>
      </c>
      <c r="G25" s="63" t="s">
        <v>57</v>
      </c>
      <c r="H25" s="54" t="s">
        <v>179</v>
      </c>
      <c r="I25" s="38">
        <v>351191.25</v>
      </c>
      <c r="J25" s="42">
        <v>351191.25</v>
      </c>
      <c r="K25" s="57">
        <v>44970</v>
      </c>
      <c r="L25" s="58" t="s">
        <v>148</v>
      </c>
      <c r="M25" s="42">
        <v>0</v>
      </c>
      <c r="N25" s="68"/>
      <c r="P25" s="53"/>
    </row>
    <row r="26" spans="1:18" s="43" customFormat="1" ht="52.5" customHeight="1" x14ac:dyDescent="0.2">
      <c r="A26" s="80">
        <v>14</v>
      </c>
      <c r="B26" s="74">
        <v>44957</v>
      </c>
      <c r="C26" s="73" t="s">
        <v>149</v>
      </c>
      <c r="D26" s="50" t="s">
        <v>150</v>
      </c>
      <c r="E26" s="47" t="s">
        <v>151</v>
      </c>
      <c r="F26" s="85">
        <v>44895</v>
      </c>
      <c r="G26" s="64" t="s">
        <v>152</v>
      </c>
      <c r="H26" s="54" t="s">
        <v>180</v>
      </c>
      <c r="I26" s="38">
        <v>98897.96</v>
      </c>
      <c r="J26" s="42">
        <v>98897.96</v>
      </c>
      <c r="K26" s="57">
        <v>44978</v>
      </c>
      <c r="L26" s="50" t="s">
        <v>153</v>
      </c>
      <c r="M26" s="42">
        <v>0</v>
      </c>
      <c r="N26" s="68"/>
      <c r="P26" s="53"/>
    </row>
    <row r="27" spans="1:18" s="43" customFormat="1" ht="52.5" customHeight="1" x14ac:dyDescent="0.2">
      <c r="A27" s="80">
        <v>15</v>
      </c>
      <c r="B27" s="74">
        <v>44957</v>
      </c>
      <c r="C27" s="73" t="s">
        <v>154</v>
      </c>
      <c r="D27" s="50" t="s">
        <v>155</v>
      </c>
      <c r="E27" s="47" t="s">
        <v>156</v>
      </c>
      <c r="F27" s="85">
        <v>44907</v>
      </c>
      <c r="G27" s="64" t="s">
        <v>157</v>
      </c>
      <c r="H27" s="54" t="s">
        <v>158</v>
      </c>
      <c r="I27" s="59">
        <v>38350</v>
      </c>
      <c r="J27" s="42">
        <v>38350</v>
      </c>
      <c r="K27" s="48">
        <v>44974</v>
      </c>
      <c r="L27" s="50" t="s">
        <v>163</v>
      </c>
      <c r="M27" s="42">
        <v>0</v>
      </c>
      <c r="N27" s="68"/>
      <c r="P27" s="53"/>
    </row>
    <row r="28" spans="1:18" s="43" customFormat="1" ht="71.25" x14ac:dyDescent="0.2">
      <c r="A28" s="80">
        <v>16</v>
      </c>
      <c r="B28" s="74">
        <v>44957</v>
      </c>
      <c r="C28" s="73" t="s">
        <v>80</v>
      </c>
      <c r="D28" s="50">
        <v>44927</v>
      </c>
      <c r="E28" s="47" t="s">
        <v>159</v>
      </c>
      <c r="F28" s="85" t="s">
        <v>57</v>
      </c>
      <c r="G28" s="64" t="s">
        <v>57</v>
      </c>
      <c r="H28" s="54" t="s">
        <v>181</v>
      </c>
      <c r="I28" s="59">
        <v>62334.239999999998</v>
      </c>
      <c r="J28" s="42">
        <v>62334.239999999998</v>
      </c>
      <c r="K28" s="48">
        <v>44978</v>
      </c>
      <c r="L28" s="47" t="s">
        <v>164</v>
      </c>
      <c r="M28" s="42">
        <v>0</v>
      </c>
      <c r="N28" s="68"/>
      <c r="P28" s="53"/>
    </row>
    <row r="29" spans="1:18" s="43" customFormat="1" ht="52.5" customHeight="1" x14ac:dyDescent="0.2">
      <c r="A29" s="80">
        <v>17</v>
      </c>
      <c r="B29" s="74">
        <v>44957</v>
      </c>
      <c r="C29" s="73" t="s">
        <v>83</v>
      </c>
      <c r="D29" s="50">
        <v>44915</v>
      </c>
      <c r="E29" s="47" t="s">
        <v>160</v>
      </c>
      <c r="F29" s="85" t="s">
        <v>57</v>
      </c>
      <c r="G29" s="64" t="s">
        <v>57</v>
      </c>
      <c r="H29" s="54" t="s">
        <v>182</v>
      </c>
      <c r="I29" s="59">
        <v>27923.5</v>
      </c>
      <c r="J29" s="42">
        <v>27923.5</v>
      </c>
      <c r="K29" s="48">
        <v>44974</v>
      </c>
      <c r="L29" s="47" t="s">
        <v>165</v>
      </c>
      <c r="M29" s="42">
        <v>0</v>
      </c>
      <c r="N29" s="68"/>
      <c r="P29" s="53"/>
    </row>
    <row r="30" spans="1:18" s="43" customFormat="1" ht="52.5" customHeight="1" x14ac:dyDescent="0.2">
      <c r="A30" s="80">
        <v>18</v>
      </c>
      <c r="B30" s="51">
        <v>44957</v>
      </c>
      <c r="C30" s="73" t="s">
        <v>103</v>
      </c>
      <c r="D30" s="50" t="s">
        <v>161</v>
      </c>
      <c r="E30" s="47" t="s">
        <v>162</v>
      </c>
      <c r="F30" s="85" t="s">
        <v>57</v>
      </c>
      <c r="G30" s="64" t="s">
        <v>57</v>
      </c>
      <c r="H30" s="54" t="s">
        <v>183</v>
      </c>
      <c r="I30" s="59">
        <f>283643.07+3769.53+24145.64</f>
        <v>311558.24000000005</v>
      </c>
      <c r="J30" s="42">
        <v>311558.24000000005</v>
      </c>
      <c r="K30" s="48">
        <v>44980</v>
      </c>
      <c r="L30" s="47" t="s">
        <v>166</v>
      </c>
      <c r="M30" s="42">
        <v>0</v>
      </c>
      <c r="N30" s="68"/>
      <c r="P30" s="53"/>
    </row>
    <row r="31" spans="1:18" s="43" customFormat="1" ht="57" x14ac:dyDescent="0.2">
      <c r="A31" s="80">
        <v>19</v>
      </c>
      <c r="B31" s="74">
        <v>44957</v>
      </c>
      <c r="C31" s="73" t="s">
        <v>46</v>
      </c>
      <c r="D31" s="62">
        <v>44957</v>
      </c>
      <c r="E31" s="64" t="s">
        <v>47</v>
      </c>
      <c r="F31" s="74">
        <v>44901</v>
      </c>
      <c r="G31" s="63" t="s">
        <v>48</v>
      </c>
      <c r="H31" s="39" t="s">
        <v>49</v>
      </c>
      <c r="I31" s="38">
        <v>49701.56</v>
      </c>
      <c r="J31" s="42">
        <v>0</v>
      </c>
      <c r="K31" s="94" t="s">
        <v>99</v>
      </c>
      <c r="L31" s="94"/>
      <c r="M31" s="42">
        <v>49701.56</v>
      </c>
      <c r="N31" s="68">
        <v>0</v>
      </c>
      <c r="P31" s="53"/>
    </row>
    <row r="32" spans="1:18" s="43" customFormat="1" ht="52.5" customHeight="1" x14ac:dyDescent="0.2">
      <c r="A32" s="80">
        <v>20</v>
      </c>
      <c r="B32" s="74">
        <v>44964</v>
      </c>
      <c r="C32" s="73" t="s">
        <v>54</v>
      </c>
      <c r="D32" s="62">
        <v>44963</v>
      </c>
      <c r="E32" s="64" t="s">
        <v>55</v>
      </c>
      <c r="F32" s="74" t="s">
        <v>57</v>
      </c>
      <c r="G32" s="63" t="s">
        <v>57</v>
      </c>
      <c r="H32" s="39" t="s">
        <v>56</v>
      </c>
      <c r="I32" s="38">
        <v>44000</v>
      </c>
      <c r="J32" s="42">
        <v>44000</v>
      </c>
      <c r="K32" s="75">
        <v>44981</v>
      </c>
      <c r="L32" s="76" t="s">
        <v>58</v>
      </c>
      <c r="M32" s="42">
        <v>0</v>
      </c>
      <c r="N32" s="68">
        <v>0</v>
      </c>
      <c r="P32" s="53"/>
    </row>
    <row r="33" spans="1:16" s="43" customFormat="1" ht="71.25" x14ac:dyDescent="0.2">
      <c r="A33" s="80">
        <v>21</v>
      </c>
      <c r="B33" s="74">
        <v>44964</v>
      </c>
      <c r="C33" s="73" t="s">
        <v>59</v>
      </c>
      <c r="D33" s="62" t="s">
        <v>57</v>
      </c>
      <c r="E33" s="56" t="s">
        <v>57</v>
      </c>
      <c r="F33" s="74" t="s">
        <v>57</v>
      </c>
      <c r="G33" s="63" t="s">
        <v>57</v>
      </c>
      <c r="H33" s="39" t="s">
        <v>184</v>
      </c>
      <c r="I33" s="38">
        <v>0</v>
      </c>
      <c r="J33" s="42">
        <v>7046.67</v>
      </c>
      <c r="K33" s="75">
        <v>44964</v>
      </c>
      <c r="L33" s="76" t="s">
        <v>60</v>
      </c>
      <c r="M33" s="42">
        <v>0</v>
      </c>
      <c r="N33" s="68">
        <v>0</v>
      </c>
      <c r="P33" s="53"/>
    </row>
    <row r="34" spans="1:16" s="43" customFormat="1" ht="42.75" x14ac:dyDescent="0.2">
      <c r="A34" s="80">
        <v>22</v>
      </c>
      <c r="B34" s="74">
        <v>44966</v>
      </c>
      <c r="C34" s="73" t="s">
        <v>50</v>
      </c>
      <c r="D34" s="62">
        <v>44964</v>
      </c>
      <c r="E34" s="64" t="s">
        <v>51</v>
      </c>
      <c r="F34" s="74">
        <v>44840</v>
      </c>
      <c r="G34" s="63" t="s">
        <v>52</v>
      </c>
      <c r="H34" s="39" t="s">
        <v>53</v>
      </c>
      <c r="I34" s="38">
        <v>675054.47</v>
      </c>
      <c r="J34" s="42">
        <v>0</v>
      </c>
      <c r="K34" s="94" t="s">
        <v>98</v>
      </c>
      <c r="L34" s="94"/>
      <c r="M34" s="42">
        <v>675054.47</v>
      </c>
      <c r="N34" s="68">
        <v>0</v>
      </c>
      <c r="P34" s="53"/>
    </row>
    <row r="35" spans="1:16" s="43" customFormat="1" ht="57" x14ac:dyDescent="0.2">
      <c r="A35" s="80">
        <v>23</v>
      </c>
      <c r="B35" s="74">
        <v>44966</v>
      </c>
      <c r="C35" s="73" t="s">
        <v>61</v>
      </c>
      <c r="D35" s="37">
        <v>44963</v>
      </c>
      <c r="E35" s="63" t="s">
        <v>62</v>
      </c>
      <c r="F35" s="74">
        <v>44901</v>
      </c>
      <c r="G35" s="63" t="s">
        <v>63</v>
      </c>
      <c r="H35" s="39" t="s">
        <v>49</v>
      </c>
      <c r="I35" s="38">
        <v>48144</v>
      </c>
      <c r="J35" s="42">
        <v>0</v>
      </c>
      <c r="K35" s="94" t="s">
        <v>102</v>
      </c>
      <c r="L35" s="94"/>
      <c r="M35" s="38">
        <v>48144</v>
      </c>
      <c r="N35" s="68">
        <v>0</v>
      </c>
      <c r="P35" s="53"/>
    </row>
    <row r="36" spans="1:16" s="43" customFormat="1" ht="18" customHeight="1" x14ac:dyDescent="0.2">
      <c r="A36" s="80">
        <v>24</v>
      </c>
      <c r="B36" s="74">
        <v>44971</v>
      </c>
      <c r="C36" s="73" t="s">
        <v>64</v>
      </c>
      <c r="D36" s="37" t="s">
        <v>57</v>
      </c>
      <c r="E36" s="56" t="s">
        <v>57</v>
      </c>
      <c r="F36" s="74" t="s">
        <v>57</v>
      </c>
      <c r="G36" s="63" t="s">
        <v>57</v>
      </c>
      <c r="H36" s="39" t="s">
        <v>65</v>
      </c>
      <c r="I36" s="38">
        <v>0</v>
      </c>
      <c r="J36" s="42">
        <v>46219.67</v>
      </c>
      <c r="K36" s="75">
        <v>44972</v>
      </c>
      <c r="L36" s="76" t="s">
        <v>66</v>
      </c>
      <c r="M36" s="38">
        <v>0</v>
      </c>
      <c r="N36" s="68">
        <v>0</v>
      </c>
      <c r="P36" s="53"/>
    </row>
    <row r="37" spans="1:16" s="43" customFormat="1" ht="57" x14ac:dyDescent="0.2">
      <c r="A37" s="80">
        <v>25</v>
      </c>
      <c r="B37" s="74">
        <v>44971</v>
      </c>
      <c r="C37" s="73" t="s">
        <v>187</v>
      </c>
      <c r="D37" s="37">
        <v>44960</v>
      </c>
      <c r="E37" s="63" t="s">
        <v>67</v>
      </c>
      <c r="F37" s="74">
        <v>44901</v>
      </c>
      <c r="G37" s="63" t="s">
        <v>68</v>
      </c>
      <c r="H37" s="39" t="s">
        <v>69</v>
      </c>
      <c r="I37" s="38">
        <v>142732.79999999999</v>
      </c>
      <c r="J37" s="42">
        <v>0</v>
      </c>
      <c r="K37" s="95" t="s">
        <v>98</v>
      </c>
      <c r="L37" s="95"/>
      <c r="M37" s="42">
        <v>142732.79999999999</v>
      </c>
      <c r="N37" s="68">
        <v>0</v>
      </c>
      <c r="P37" s="53"/>
    </row>
    <row r="38" spans="1:16" s="43" customFormat="1" ht="30.75" customHeight="1" x14ac:dyDescent="0.2">
      <c r="A38" s="80">
        <v>26</v>
      </c>
      <c r="B38" s="74">
        <v>44972</v>
      </c>
      <c r="C38" s="39" t="s">
        <v>37</v>
      </c>
      <c r="D38" s="62">
        <v>44967</v>
      </c>
      <c r="E38" s="64" t="s">
        <v>70</v>
      </c>
      <c r="F38" s="74">
        <v>44966</v>
      </c>
      <c r="G38" s="87" t="s">
        <v>71</v>
      </c>
      <c r="H38" s="39" t="s">
        <v>72</v>
      </c>
      <c r="I38" s="38">
        <v>22160</v>
      </c>
      <c r="J38" s="42">
        <v>0</v>
      </c>
      <c r="K38" s="95" t="s">
        <v>98</v>
      </c>
      <c r="L38" s="95"/>
      <c r="M38" s="38">
        <v>22160</v>
      </c>
      <c r="N38" s="68"/>
      <c r="P38" s="53"/>
    </row>
    <row r="39" spans="1:16" s="43" customFormat="1" ht="42.75" x14ac:dyDescent="0.2">
      <c r="A39" s="80">
        <v>27</v>
      </c>
      <c r="B39" s="51">
        <v>44972</v>
      </c>
      <c r="C39" s="61" t="s">
        <v>73</v>
      </c>
      <c r="D39" s="37">
        <v>44970</v>
      </c>
      <c r="E39" s="63" t="s">
        <v>74</v>
      </c>
      <c r="F39" s="74">
        <v>44901</v>
      </c>
      <c r="G39" s="63" t="s">
        <v>75</v>
      </c>
      <c r="H39" s="39" t="s">
        <v>76</v>
      </c>
      <c r="I39" s="38">
        <v>314175</v>
      </c>
      <c r="J39" s="42">
        <v>0</v>
      </c>
      <c r="K39" s="94" t="s">
        <v>98</v>
      </c>
      <c r="L39" s="94"/>
      <c r="M39" s="38">
        <v>314175</v>
      </c>
      <c r="N39" s="68">
        <v>0</v>
      </c>
      <c r="P39" s="53"/>
    </row>
    <row r="40" spans="1:16" s="43" customFormat="1" ht="104.25" customHeight="1" x14ac:dyDescent="0.2">
      <c r="A40" s="80">
        <v>28</v>
      </c>
      <c r="B40" s="51">
        <v>44974</v>
      </c>
      <c r="C40" s="73" t="s">
        <v>188</v>
      </c>
      <c r="D40" s="62" t="s">
        <v>77</v>
      </c>
      <c r="E40" s="64" t="s">
        <v>78</v>
      </c>
      <c r="F40" s="74" t="s">
        <v>57</v>
      </c>
      <c r="G40" s="63" t="s">
        <v>57</v>
      </c>
      <c r="H40" s="39" t="s">
        <v>79</v>
      </c>
      <c r="I40" s="38">
        <v>0</v>
      </c>
      <c r="J40" s="42">
        <v>0</v>
      </c>
      <c r="K40" s="94" t="s">
        <v>99</v>
      </c>
      <c r="L40" s="94"/>
      <c r="M40" s="38">
        <v>2266281.5300000003</v>
      </c>
      <c r="N40" s="68">
        <v>0</v>
      </c>
      <c r="P40" s="53"/>
    </row>
    <row r="41" spans="1:16" s="43" customFormat="1" ht="71.25" x14ac:dyDescent="0.2">
      <c r="A41" s="80">
        <v>29</v>
      </c>
      <c r="B41" s="51">
        <v>44979</v>
      </c>
      <c r="C41" s="61" t="s">
        <v>80</v>
      </c>
      <c r="D41" s="37">
        <v>44958</v>
      </c>
      <c r="E41" s="63" t="s">
        <v>81</v>
      </c>
      <c r="F41" s="74" t="s">
        <v>57</v>
      </c>
      <c r="G41" s="63" t="s">
        <v>57</v>
      </c>
      <c r="H41" s="39" t="s">
        <v>82</v>
      </c>
      <c r="I41" s="38">
        <v>0</v>
      </c>
      <c r="J41" s="42">
        <v>0</v>
      </c>
      <c r="K41" s="95" t="s">
        <v>98</v>
      </c>
      <c r="L41" s="95"/>
      <c r="M41" s="38">
        <v>37615.69</v>
      </c>
      <c r="N41" s="68">
        <v>0</v>
      </c>
      <c r="P41" s="53"/>
    </row>
    <row r="42" spans="1:16" s="43" customFormat="1" ht="45.75" customHeight="1" x14ac:dyDescent="0.2">
      <c r="A42" s="80">
        <v>30</v>
      </c>
      <c r="B42" s="51">
        <v>44979</v>
      </c>
      <c r="C42" s="61" t="s">
        <v>83</v>
      </c>
      <c r="D42" s="37">
        <v>44958</v>
      </c>
      <c r="E42" s="63" t="s">
        <v>84</v>
      </c>
      <c r="F42" s="74" t="s">
        <v>57</v>
      </c>
      <c r="G42" s="63" t="s">
        <v>57</v>
      </c>
      <c r="H42" s="39" t="s">
        <v>185</v>
      </c>
      <c r="I42" s="38">
        <v>0</v>
      </c>
      <c r="J42" s="42">
        <v>0</v>
      </c>
      <c r="K42" s="95" t="s">
        <v>98</v>
      </c>
      <c r="L42" s="95"/>
      <c r="M42" s="38">
        <v>16425.5</v>
      </c>
      <c r="N42" s="68">
        <v>0</v>
      </c>
      <c r="P42" s="53"/>
    </row>
    <row r="43" spans="1:16" s="43" customFormat="1" ht="27.75" customHeight="1" x14ac:dyDescent="0.2">
      <c r="A43" s="80">
        <v>31</v>
      </c>
      <c r="B43" s="51">
        <v>44980</v>
      </c>
      <c r="C43" s="61" t="s">
        <v>85</v>
      </c>
      <c r="D43" s="37">
        <v>44977</v>
      </c>
      <c r="E43" s="63" t="s">
        <v>86</v>
      </c>
      <c r="F43" s="74">
        <v>44973</v>
      </c>
      <c r="G43" s="63" t="s">
        <v>87</v>
      </c>
      <c r="H43" s="39" t="s">
        <v>88</v>
      </c>
      <c r="I43" s="38">
        <v>0</v>
      </c>
      <c r="J43" s="42">
        <v>0</v>
      </c>
      <c r="K43" s="95" t="s">
        <v>98</v>
      </c>
      <c r="L43" s="95"/>
      <c r="M43" s="38">
        <v>16378.08</v>
      </c>
      <c r="N43" s="82">
        <v>0</v>
      </c>
      <c r="P43" s="53"/>
    </row>
    <row r="44" spans="1:16" s="43" customFormat="1" ht="57.75" customHeight="1" x14ac:dyDescent="0.2">
      <c r="A44" s="80">
        <v>32</v>
      </c>
      <c r="B44" s="51">
        <v>44985</v>
      </c>
      <c r="C44" s="61" t="s">
        <v>89</v>
      </c>
      <c r="D44" s="37">
        <v>44942</v>
      </c>
      <c r="E44" s="63" t="s">
        <v>40</v>
      </c>
      <c r="F44" s="74">
        <v>44826</v>
      </c>
      <c r="G44" s="63" t="s">
        <v>90</v>
      </c>
      <c r="H44" s="39" t="s">
        <v>91</v>
      </c>
      <c r="I44" s="38">
        <v>450000</v>
      </c>
      <c r="J44" s="42">
        <v>0</v>
      </c>
      <c r="K44" s="94" t="s">
        <v>100</v>
      </c>
      <c r="L44" s="94"/>
      <c r="M44" s="38">
        <v>45000</v>
      </c>
      <c r="N44" s="68">
        <v>0</v>
      </c>
      <c r="P44" s="53"/>
    </row>
    <row r="45" spans="1:16" s="43" customFormat="1" ht="57" customHeight="1" x14ac:dyDescent="0.2">
      <c r="A45" s="80">
        <v>33</v>
      </c>
      <c r="B45" s="51">
        <v>44985</v>
      </c>
      <c r="C45" s="61" t="s">
        <v>89</v>
      </c>
      <c r="D45" s="37">
        <v>44942</v>
      </c>
      <c r="E45" s="63" t="s">
        <v>92</v>
      </c>
      <c r="F45" s="74">
        <v>44825</v>
      </c>
      <c r="G45" s="63" t="s">
        <v>93</v>
      </c>
      <c r="H45" s="39" t="s">
        <v>94</v>
      </c>
      <c r="I45" s="38">
        <v>600000</v>
      </c>
      <c r="J45" s="42">
        <v>0</v>
      </c>
      <c r="K45" s="94" t="s">
        <v>98</v>
      </c>
      <c r="L45" s="94"/>
      <c r="M45" s="38">
        <v>60000</v>
      </c>
      <c r="N45" s="68">
        <v>0</v>
      </c>
      <c r="P45" s="53"/>
    </row>
    <row r="46" spans="1:16" s="43" customFormat="1" ht="32.25" customHeight="1" x14ac:dyDescent="0.2">
      <c r="A46" s="80">
        <v>34</v>
      </c>
      <c r="B46" s="51">
        <v>44985</v>
      </c>
      <c r="C46" s="61" t="s">
        <v>95</v>
      </c>
      <c r="D46" s="37">
        <v>44945</v>
      </c>
      <c r="E46" s="63" t="s">
        <v>96</v>
      </c>
      <c r="F46" s="74" t="s">
        <v>57</v>
      </c>
      <c r="G46" s="63" t="s">
        <v>57</v>
      </c>
      <c r="H46" s="39" t="s">
        <v>97</v>
      </c>
      <c r="I46" s="38">
        <v>356905.25</v>
      </c>
      <c r="J46" s="42">
        <v>0</v>
      </c>
      <c r="K46" s="94" t="s">
        <v>98</v>
      </c>
      <c r="L46" s="94"/>
      <c r="M46" s="38">
        <v>356905.25</v>
      </c>
      <c r="N46" s="68">
        <v>0</v>
      </c>
      <c r="P46" s="53"/>
    </row>
    <row r="47" spans="1:16" s="43" customFormat="1" ht="42.75" x14ac:dyDescent="0.2">
      <c r="A47" s="80">
        <v>35</v>
      </c>
      <c r="B47" s="51">
        <v>44985</v>
      </c>
      <c r="C47" s="61" t="s">
        <v>103</v>
      </c>
      <c r="D47" s="37">
        <v>44985</v>
      </c>
      <c r="E47" s="64" t="s">
        <v>141</v>
      </c>
      <c r="F47" s="74" t="s">
        <v>57</v>
      </c>
      <c r="G47" s="63" t="s">
        <v>57</v>
      </c>
      <c r="H47" s="39" t="s">
        <v>177</v>
      </c>
      <c r="I47" s="38">
        <v>322448.95</v>
      </c>
      <c r="J47" s="42">
        <v>0</v>
      </c>
      <c r="K47" s="40"/>
      <c r="L47" s="58"/>
      <c r="M47" s="38">
        <f>I47</f>
        <v>322448.95</v>
      </c>
      <c r="N47" s="68">
        <v>0</v>
      </c>
      <c r="P47" s="53"/>
    </row>
    <row r="48" spans="1:16" s="43" customFormat="1" ht="28.5" x14ac:dyDescent="0.2">
      <c r="A48" s="80">
        <v>36</v>
      </c>
      <c r="B48" s="51">
        <v>44985</v>
      </c>
      <c r="C48" s="39" t="s">
        <v>54</v>
      </c>
      <c r="D48" s="57">
        <v>44988</v>
      </c>
      <c r="E48" s="39" t="s">
        <v>169</v>
      </c>
      <c r="F48" s="64" t="s">
        <v>57</v>
      </c>
      <c r="G48" s="64" t="s">
        <v>57</v>
      </c>
      <c r="H48" s="54" t="s">
        <v>170</v>
      </c>
      <c r="I48" s="38">
        <v>44000</v>
      </c>
      <c r="J48" s="42"/>
      <c r="K48" s="40"/>
      <c r="L48" s="58"/>
      <c r="M48" s="38">
        <v>44000</v>
      </c>
      <c r="N48" s="68"/>
      <c r="P48" s="53"/>
    </row>
    <row r="49" spans="1:16" s="43" customFormat="1" ht="28.5" x14ac:dyDescent="0.2">
      <c r="A49" s="80">
        <v>37</v>
      </c>
      <c r="B49" s="52">
        <v>44985</v>
      </c>
      <c r="C49" s="54" t="s">
        <v>167</v>
      </c>
      <c r="D49" s="57">
        <v>44981</v>
      </c>
      <c r="E49" s="39" t="s">
        <v>171</v>
      </c>
      <c r="F49" s="85">
        <v>44981</v>
      </c>
      <c r="G49" s="64" t="s">
        <v>172</v>
      </c>
      <c r="H49" s="54" t="s">
        <v>173</v>
      </c>
      <c r="I49" s="38">
        <v>18560</v>
      </c>
      <c r="J49" s="42"/>
      <c r="K49" s="40"/>
      <c r="L49" s="58"/>
      <c r="M49" s="38">
        <v>18560</v>
      </c>
      <c r="N49" s="68"/>
      <c r="P49" s="53"/>
    </row>
    <row r="50" spans="1:16" s="43" customFormat="1" ht="28.5" x14ac:dyDescent="0.2">
      <c r="A50" s="80">
        <v>38</v>
      </c>
      <c r="B50" s="52">
        <v>44985</v>
      </c>
      <c r="C50" s="54" t="s">
        <v>168</v>
      </c>
      <c r="D50" s="57">
        <v>44981</v>
      </c>
      <c r="E50" s="39" t="s">
        <v>174</v>
      </c>
      <c r="F50" s="85" t="s">
        <v>57</v>
      </c>
      <c r="G50" s="64" t="s">
        <v>57</v>
      </c>
      <c r="H50" s="54" t="s">
        <v>175</v>
      </c>
      <c r="I50" s="38">
        <v>11210</v>
      </c>
      <c r="J50" s="42"/>
      <c r="K50" s="40"/>
      <c r="L50" s="58"/>
      <c r="M50" s="38">
        <v>11210</v>
      </c>
      <c r="N50" s="68"/>
      <c r="P50" s="53"/>
    </row>
    <row r="51" spans="1:16" s="41" customFormat="1" ht="15.75" thickBot="1" x14ac:dyDescent="0.3">
      <c r="A51" s="92" t="s">
        <v>11</v>
      </c>
      <c r="B51" s="93"/>
      <c r="C51" s="93"/>
      <c r="D51" s="93"/>
      <c r="E51" s="93"/>
      <c r="F51" s="93"/>
      <c r="G51" s="93"/>
      <c r="H51" s="93"/>
      <c r="I51" s="77">
        <f>SUM(I13:I50)</f>
        <v>9022859.0799999982</v>
      </c>
      <c r="J51" s="77">
        <f>SUM(J13:J50)</f>
        <v>1426613.15</v>
      </c>
      <c r="K51" s="78"/>
      <c r="L51" s="77"/>
      <c r="M51" s="77">
        <f>SUM(M13:M50)</f>
        <v>6341957.3500000006</v>
      </c>
      <c r="N51" s="83">
        <f>SUM(N13:N50)</f>
        <v>2332487.02</v>
      </c>
    </row>
    <row r="52" spans="1:16" x14ac:dyDescent="0.2">
      <c r="C52" s="19"/>
      <c r="D52" s="20"/>
      <c r="E52" s="21"/>
      <c r="F52" s="12"/>
      <c r="G52" s="22"/>
      <c r="H52" s="23"/>
      <c r="I52" s="24"/>
      <c r="J52" s="25"/>
      <c r="L52" s="19"/>
      <c r="M52" s="2"/>
      <c r="N52" s="25"/>
    </row>
    <row r="53" spans="1:16" x14ac:dyDescent="0.2">
      <c r="C53" s="19"/>
      <c r="D53" s="20"/>
      <c r="E53" s="21"/>
      <c r="F53" s="12"/>
      <c r="G53" s="22"/>
      <c r="H53" s="23"/>
      <c r="I53" s="24"/>
      <c r="J53" s="25"/>
      <c r="L53" s="19"/>
      <c r="M53" s="36"/>
      <c r="N53" s="25"/>
    </row>
    <row r="54" spans="1:16" x14ac:dyDescent="0.2">
      <c r="C54" s="19"/>
      <c r="D54" s="20"/>
      <c r="E54" s="21"/>
      <c r="F54" s="12"/>
      <c r="G54" s="12"/>
      <c r="H54" s="23"/>
      <c r="I54" s="24"/>
      <c r="J54" s="24"/>
      <c r="K54" s="24"/>
      <c r="L54" s="24"/>
      <c r="M54" s="24"/>
      <c r="N54" s="24"/>
    </row>
    <row r="55" spans="1:16" x14ac:dyDescent="0.2">
      <c r="C55" s="19"/>
      <c r="D55" s="20"/>
      <c r="E55" s="21"/>
      <c r="F55" s="12"/>
      <c r="G55" s="22"/>
      <c r="H55" s="23"/>
      <c r="I55" s="24"/>
      <c r="J55" s="25"/>
      <c r="L55" s="19"/>
      <c r="M55" s="3"/>
      <c r="N55" s="25"/>
    </row>
    <row r="56" spans="1:16" x14ac:dyDescent="0.2">
      <c r="C56" s="19"/>
      <c r="D56" s="20"/>
      <c r="E56" s="21"/>
      <c r="F56" s="12"/>
      <c r="G56" s="22"/>
      <c r="H56" s="23"/>
      <c r="I56" s="24"/>
      <c r="J56" s="25"/>
      <c r="L56" s="19"/>
      <c r="M56" s="2"/>
      <c r="N56" s="25"/>
    </row>
    <row r="57" spans="1:16" x14ac:dyDescent="0.2">
      <c r="C57" s="19"/>
      <c r="D57" s="20"/>
      <c r="E57" s="21"/>
      <c r="F57" s="12"/>
      <c r="G57" s="22"/>
      <c r="H57" s="23"/>
      <c r="I57" s="24"/>
      <c r="J57" s="25"/>
      <c r="L57" s="19"/>
      <c r="M57" s="2"/>
      <c r="N57" s="25"/>
    </row>
    <row r="58" spans="1:16" ht="21" customHeight="1" x14ac:dyDescent="0.2">
      <c r="C58" s="34" t="s">
        <v>42</v>
      </c>
      <c r="D58" s="34"/>
      <c r="E58" s="33"/>
      <c r="F58" s="26"/>
      <c r="G58" s="91" t="s">
        <v>43</v>
      </c>
      <c r="H58" s="91"/>
      <c r="K58" s="91" t="s">
        <v>186</v>
      </c>
      <c r="L58" s="91"/>
      <c r="M58" s="91"/>
    </row>
    <row r="59" spans="1:16" ht="15" customHeight="1" x14ac:dyDescent="0.2">
      <c r="C59" s="89" t="s">
        <v>10</v>
      </c>
      <c r="D59" s="89"/>
      <c r="E59" s="28"/>
      <c r="F59" s="28"/>
      <c r="G59" s="89" t="s">
        <v>45</v>
      </c>
      <c r="H59" s="89"/>
      <c r="K59" s="89" t="s">
        <v>8</v>
      </c>
      <c r="L59" s="89"/>
      <c r="M59" s="89"/>
    </row>
    <row r="60" spans="1:16" ht="15.75" customHeight="1" x14ac:dyDescent="0.2">
      <c r="C60" s="90" t="s">
        <v>101</v>
      </c>
      <c r="D60" s="90"/>
      <c r="E60" s="29"/>
      <c r="F60" s="29"/>
      <c r="G60" s="90" t="s">
        <v>44</v>
      </c>
      <c r="H60" s="90"/>
      <c r="K60" s="90" t="s">
        <v>9</v>
      </c>
      <c r="L60" s="90"/>
      <c r="M60" s="90"/>
    </row>
  </sheetData>
  <protectedRanges>
    <protectedRange sqref="H58 K58" name="Rango1_3_6_1_1"/>
    <protectedRange sqref="C58" name="Rango1_4_6_1_1"/>
  </protectedRanges>
  <mergeCells count="26">
    <mergeCell ref="A6:N6"/>
    <mergeCell ref="A7:N7"/>
    <mergeCell ref="A8:N8"/>
    <mergeCell ref="A9:N9"/>
    <mergeCell ref="A51:H51"/>
    <mergeCell ref="K34:L34"/>
    <mergeCell ref="K35:L35"/>
    <mergeCell ref="K31:L31"/>
    <mergeCell ref="K40:L40"/>
    <mergeCell ref="K41:L41"/>
    <mergeCell ref="K39:L39"/>
    <mergeCell ref="K37:L37"/>
    <mergeCell ref="K42:L42"/>
    <mergeCell ref="K43:L43"/>
    <mergeCell ref="K44:L44"/>
    <mergeCell ref="K45:L45"/>
    <mergeCell ref="K46:L46"/>
    <mergeCell ref="K38:L38"/>
    <mergeCell ref="K59:M59"/>
    <mergeCell ref="K60:M60"/>
    <mergeCell ref="K58:M58"/>
    <mergeCell ref="C60:D60"/>
    <mergeCell ref="G58:H58"/>
    <mergeCell ref="G59:H59"/>
    <mergeCell ref="G60:H60"/>
    <mergeCell ref="C59:D59"/>
  </mergeCells>
  <printOptions horizontalCentered="1"/>
  <pageMargins left="0" right="0" top="0.31496062992125984" bottom="0.15748031496062992" header="0.31496062992125984" footer="0.15748031496062992"/>
  <pageSetup paperSize="5" scale="55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DEUDA PAGADA </vt:lpstr>
      <vt:lpstr>'DEUDA PAGADA '!Área_de_impresión</vt:lpstr>
      <vt:lpstr>'DEUDA PAGADA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Mirian Mercedes Bautista</cp:lastModifiedBy>
  <cp:lastPrinted>2023-03-08T14:04:18Z</cp:lastPrinted>
  <dcterms:created xsi:type="dcterms:W3CDTF">2022-07-06T19:15:01Z</dcterms:created>
  <dcterms:modified xsi:type="dcterms:W3CDTF">2023-03-08T14:04:23Z</dcterms:modified>
</cp:coreProperties>
</file>