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1\ARCHIVO PAGINA WEB OPTI 2021\OPTI AGOSTO 2021\"/>
    </mc:Choice>
  </mc:AlternateContent>
  <bookViews>
    <workbookView xWindow="0" yWindow="0" windowWidth="21600" windowHeight="9300"/>
  </bookViews>
  <sheets>
    <sheet name="REGISTROS Y PAGOS POVEEDORES " sheetId="1" r:id="rId1"/>
  </sheets>
  <externalReferences>
    <externalReference r:id="rId2"/>
    <externalReference r:id="rId3"/>
    <externalReference r:id="rId4"/>
  </externalReferences>
  <definedNames>
    <definedName name="_xlnm.Print_Area" localSheetId="0">'REGISTROS Y PAGOS POVEEDORES '!$A$1:$N$62</definedName>
    <definedName name="_xlnm.Print_Titles" localSheetId="0">'REGISTROS Y PAGOS POVEEDORES '!$12:$12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1" l="1"/>
  <c r="J54" i="1"/>
  <c r="I54" i="1"/>
  <c r="I15" i="1" l="1"/>
  <c r="K15" i="1" s="1"/>
  <c r="I53" i="1" l="1"/>
  <c r="K53" i="1" s="1"/>
  <c r="I52" i="1"/>
  <c r="K52" i="1" s="1"/>
  <c r="I51" i="1"/>
  <c r="K51" i="1" s="1"/>
  <c r="I50" i="1"/>
  <c r="K50" i="1" s="1"/>
  <c r="I49" i="1"/>
  <c r="K49" i="1" s="1"/>
  <c r="I48" i="1"/>
  <c r="K48" i="1" s="1"/>
  <c r="I47" i="1"/>
  <c r="K47" i="1" s="1"/>
  <c r="I46" i="1"/>
  <c r="K46" i="1" s="1"/>
  <c r="I45" i="1"/>
  <c r="K45" i="1" s="1"/>
  <c r="I44" i="1"/>
  <c r="K44" i="1" s="1"/>
  <c r="I43" i="1"/>
  <c r="K43" i="1" s="1"/>
  <c r="I42" i="1"/>
  <c r="K42" i="1" s="1"/>
  <c r="M41" i="1"/>
  <c r="L41" i="1"/>
  <c r="I41" i="1"/>
  <c r="K41" i="1" s="1"/>
  <c r="M40" i="1"/>
  <c r="L40" i="1"/>
  <c r="I40" i="1"/>
  <c r="K40" i="1" s="1"/>
  <c r="M39" i="1"/>
  <c r="L39" i="1"/>
  <c r="I39" i="1"/>
  <c r="K39" i="1" s="1"/>
  <c r="M38" i="1"/>
  <c r="L38" i="1"/>
  <c r="I38" i="1"/>
  <c r="K38" i="1" s="1"/>
  <c r="I37" i="1"/>
  <c r="K37" i="1" s="1"/>
  <c r="M36" i="1"/>
  <c r="L36" i="1"/>
  <c r="I36" i="1"/>
  <c r="K36" i="1" s="1"/>
  <c r="M35" i="1"/>
  <c r="L35" i="1"/>
  <c r="I35" i="1"/>
  <c r="K35" i="1" s="1"/>
  <c r="M34" i="1"/>
  <c r="L34" i="1"/>
  <c r="J34" i="1"/>
  <c r="I34" i="1"/>
  <c r="I33" i="1"/>
  <c r="K33" i="1" s="1"/>
  <c r="I32" i="1"/>
  <c r="K32" i="1" s="1"/>
  <c r="M31" i="1"/>
  <c r="L31" i="1"/>
  <c r="I31" i="1"/>
  <c r="K31" i="1" s="1"/>
  <c r="I30" i="1"/>
  <c r="K30" i="1" s="1"/>
  <c r="I29" i="1"/>
  <c r="K29" i="1" s="1"/>
  <c r="M28" i="1"/>
  <c r="L28" i="1"/>
  <c r="I28" i="1"/>
  <c r="K28" i="1" s="1"/>
  <c r="I27" i="1"/>
  <c r="K27" i="1" s="1"/>
  <c r="M26" i="1"/>
  <c r="L26" i="1"/>
  <c r="K26" i="1"/>
  <c r="M25" i="1"/>
  <c r="L25" i="1"/>
  <c r="K25" i="1"/>
  <c r="M24" i="1"/>
  <c r="L24" i="1"/>
  <c r="I24" i="1"/>
  <c r="K24" i="1" s="1"/>
  <c r="M23" i="1"/>
  <c r="L23" i="1"/>
  <c r="I23" i="1"/>
  <c r="K23" i="1" s="1"/>
  <c r="I22" i="1"/>
  <c r="K22" i="1" s="1"/>
  <c r="M21" i="1"/>
  <c r="L21" i="1"/>
  <c r="I21" i="1"/>
  <c r="K21" i="1" s="1"/>
  <c r="E21" i="1"/>
  <c r="D21" i="1"/>
  <c r="M20" i="1"/>
  <c r="L20" i="1"/>
  <c r="I20" i="1"/>
  <c r="K20" i="1" s="1"/>
  <c r="M19" i="1"/>
  <c r="L19" i="1"/>
  <c r="I19" i="1"/>
  <c r="K19" i="1" s="1"/>
  <c r="M18" i="1"/>
  <c r="L18" i="1"/>
  <c r="I18" i="1"/>
  <c r="K18" i="1" s="1"/>
  <c r="M17" i="1"/>
  <c r="L17" i="1"/>
  <c r="I17" i="1"/>
  <c r="K17" i="1" s="1"/>
  <c r="M14" i="1"/>
  <c r="L14" i="1"/>
  <c r="I14" i="1"/>
  <c r="K13" i="1"/>
  <c r="K34" i="1" l="1"/>
  <c r="K14" i="1"/>
</calcChain>
</file>

<file path=xl/sharedStrings.xml><?xml version="1.0" encoding="utf-8"?>
<sst xmlns="http://schemas.openxmlformats.org/spreadsheetml/2006/main" count="209" uniqueCount="184">
  <si>
    <t>REGISTROS Y PAGOS A PROVEEDORES</t>
  </si>
  <si>
    <t>Its</t>
  </si>
  <si>
    <t>FECHA REGISTRO</t>
  </si>
  <si>
    <t>PROVEEDOR</t>
  </si>
  <si>
    <t>Fecha/Fact</t>
  </si>
  <si>
    <t xml:space="preserve">NUMERO COMPROBANTE GUBERNAMENTAL </t>
  </si>
  <si>
    <t>FECHA O/C</t>
  </si>
  <si>
    <t>ORDEN DE COMPRA Y/O CONTRATO</t>
  </si>
  <si>
    <t>Descripción</t>
  </si>
  <si>
    <t>MONTO FACTURADO</t>
  </si>
  <si>
    <t>MONTO ORDENES DE COMPRAS O CONTRATOS</t>
  </si>
  <si>
    <t>PENDIENTE FACTURAR Y/O PAGAR</t>
  </si>
  <si>
    <t>FECHA TRANSFERENCIA Y/O CHEQUE</t>
  </si>
  <si>
    <t>NUMERO TRANSFERENCIA Y/O CHEQUE</t>
  </si>
  <si>
    <t>RSV MENSAJERIA</t>
  </si>
  <si>
    <t>FT- 0085</t>
  </si>
  <si>
    <t>93/14</t>
  </si>
  <si>
    <t>Adq. Servicio entrega correspondencia.</t>
  </si>
  <si>
    <t>AENOR DOMINICANA SRL</t>
  </si>
  <si>
    <t>00328/2019</t>
  </si>
  <si>
    <t>Para registrar servicio de contratación  de empresa certificadora para auditoria al sistema de gestión de calidad.</t>
  </si>
  <si>
    <t>orden de compra abierta</t>
  </si>
  <si>
    <t>MAXIMUM PEST CONTROL, SRL.</t>
  </si>
  <si>
    <t>00151/2020</t>
  </si>
  <si>
    <t>Para registrar servicio de fumigación y exterminación de plagas por 6 meses en la institución. Dirigida a MIPYMES.</t>
  </si>
  <si>
    <t>AGUA CRYSTAL, SA.</t>
  </si>
  <si>
    <t>00002/2021</t>
  </si>
  <si>
    <t>Para registrar adquisición de botellones y fardos de botellitas de agua para ser consumida en la institución</t>
  </si>
  <si>
    <t>HILDEGARDE SUAREZ DE CASTELLANOS</t>
  </si>
  <si>
    <t>00004/2021</t>
  </si>
  <si>
    <t>Para registrar pago notarización de contratos.</t>
  </si>
  <si>
    <t>AUTO MECANICA GOMEZ &amp; ASOCIADOS, SRL.</t>
  </si>
  <si>
    <t>00010/2021</t>
  </si>
  <si>
    <t>Para registrar servicio de mantenimiento y/o reparación a vehículos de la institución.</t>
  </si>
  <si>
    <t>COMIDA D' MI PROPIA CASA, SRL</t>
  </si>
  <si>
    <t>CONT.0029/2021</t>
  </si>
  <si>
    <t>Para registrar servicio de almuerzos y cenas  para el personal de la institución.</t>
  </si>
  <si>
    <t>contrato abierto</t>
  </si>
  <si>
    <t>CF ASOCIADOS BUSINESS ADVISORY SERVICES, SRL</t>
  </si>
  <si>
    <t>NCF- 0006</t>
  </si>
  <si>
    <t>00066/2021</t>
  </si>
  <si>
    <t>Para registrar servicio de consultoria para asistencia tecnica en el fortalecimiento del SISANOC, financiado con fondos de la unión europea.</t>
  </si>
  <si>
    <t xml:space="preserve"> Transferencia en proceso</t>
  </si>
  <si>
    <t>00032/2021</t>
  </si>
  <si>
    <t>Para registrar adquisición de botellones  de agua de 5 galones para uso en la institución.</t>
  </si>
  <si>
    <t>FAROSE SOLUTIONS GROUP, SRL.</t>
  </si>
  <si>
    <t>B1500000104</t>
  </si>
  <si>
    <t>00056/2021</t>
  </si>
  <si>
    <t>Para registrar servicio de mantenimiento y reparación de aires acondicionados de la institución por 6 meses.</t>
  </si>
  <si>
    <t>HENRY VELOZ CIVIL GROUP, SRL.</t>
  </si>
  <si>
    <t>CONT. 0046/2021</t>
  </si>
  <si>
    <t>Para registrar servicio remodelación diferentes areas de la institución.</t>
  </si>
  <si>
    <t>DISTRIBUIDORA Y SERVICIOS DIVERSOS DISOPE, SRL.</t>
  </si>
  <si>
    <t>B1500000300</t>
  </si>
  <si>
    <t>00078/2021</t>
  </si>
  <si>
    <t>Para registrar adquisición de suveniles (carpetas en cartonite y rotafolios) para evento jornada de la formulación PEI 2021-2024.</t>
  </si>
  <si>
    <t>SANDRA BUTEN</t>
  </si>
  <si>
    <t>Reposición caja chica recibos desde 11898 al 11937.</t>
  </si>
  <si>
    <t>CK-3075</t>
  </si>
  <si>
    <t>FLORISTERIA ZUNIFLOR, SRL</t>
  </si>
  <si>
    <t>B1500001835</t>
  </si>
  <si>
    <t>00075/2021</t>
  </si>
  <si>
    <t>Para registrar adquisición de ofrenda floral para ser depositada en el altar de la patria por motivo del aniversario de la institución.</t>
  </si>
  <si>
    <t>COLECTOR DE IMPUESTOS INTERNOS</t>
  </si>
  <si>
    <t>Pago retención 5% a proveedor durante el mes de julio 2021.</t>
  </si>
  <si>
    <t>CK-3076</t>
  </si>
  <si>
    <t>Pago retención 30% ITBIS a proveedor durante el mes de julio 2021.</t>
  </si>
  <si>
    <t>CK-3077</t>
  </si>
  <si>
    <t>CODETEL</t>
  </si>
  <si>
    <t>B1500103108</t>
  </si>
  <si>
    <t>Para registrar pago facturas (cuenta no. 718024430) Telefonos e Internet correspondiente al mes de julio 2021 .</t>
  </si>
  <si>
    <t>ADMINISTRADORA DE RIESGOS DE SALUD HUMANO</t>
  </si>
  <si>
    <t>B1500019950</t>
  </si>
  <si>
    <t>Para registrar pago diferencia asumida por la institución de la póliza no. 30-95-201981 seguro complementario de empleados durante el periodo 01 al 31 de agosto 2021.</t>
  </si>
  <si>
    <t>8410960-TR</t>
  </si>
  <si>
    <t>SEGURO NACIONAL DE SALUD (SENASA)</t>
  </si>
  <si>
    <t>B1500004733</t>
  </si>
  <si>
    <t>Para registrar pago diferencia asumida por la institución de la poliza no. 06492 seguro complementario de empleados durante el periodo del 01/08/2021 al 31/08/2021.</t>
  </si>
  <si>
    <t>8381741-TR</t>
  </si>
  <si>
    <t>TALLERES DE REPARACION DE EQUIPOS J&amp;F, SRL.</t>
  </si>
  <si>
    <t>00081/2021</t>
  </si>
  <si>
    <t>Para registrar servicios de mantenimiento (cambio de aceite y filtros) y/o reparación para las plantas eléctricas de la institución.</t>
  </si>
  <si>
    <t>CATERING 2000, SRL.</t>
  </si>
  <si>
    <t>B1500000178</t>
  </si>
  <si>
    <t>00082/2021</t>
  </si>
  <si>
    <t>Para registrar adquisición de desayuno para colaboradores por motivo de aniversario XVIII de la institución.</t>
  </si>
  <si>
    <t>PROLIMDES COMERCIAL, SRL.</t>
  </si>
  <si>
    <t>B1500000713</t>
  </si>
  <si>
    <t>00027/2021</t>
  </si>
  <si>
    <t>Para registrar adquisición de papel higiénico y papel toalla para uso en la institución dirigido a MIPYMES.</t>
  </si>
  <si>
    <t>B1500103094</t>
  </si>
  <si>
    <t>Para registrar pago factura (cuenta no. 701112578) Telefonos e Internet correspondiente al mes de julio 2021 .</t>
  </si>
  <si>
    <t>CONSTRUCCIONES &amp; DECORACIONES DOMINICANAS CDD, SRL</t>
  </si>
  <si>
    <t>B1500000151</t>
  </si>
  <si>
    <t>00062/2021</t>
  </si>
  <si>
    <t>Para registrar adquisición cierre de piso para puerta flotante de la institución.</t>
  </si>
  <si>
    <t>A &amp; M COMMERCE MEDIA, SRL</t>
  </si>
  <si>
    <t>B1500000027</t>
  </si>
  <si>
    <t>00085/2021</t>
  </si>
  <si>
    <t>Para registrar adquisición de materiales de limpieza para uso de la Institución, dirigida a MIPYMES.</t>
  </si>
  <si>
    <t>BROTHER RSR SUPPLY OFFICES, SRL</t>
  </si>
  <si>
    <t>B1500000652</t>
  </si>
  <si>
    <t>00087/2021</t>
  </si>
  <si>
    <t xml:space="preserve">Para registrar adquisicion materiales de limpieza para uso de la institucion, dirigida a MIPYMES. </t>
  </si>
  <si>
    <t>B1500000773</t>
  </si>
  <si>
    <t>00089/2021</t>
  </si>
  <si>
    <t>RENT SAFE INTERNATIONAL, SRL.</t>
  </si>
  <si>
    <t>B1500000102</t>
  </si>
  <si>
    <t>00080/2021</t>
  </si>
  <si>
    <t>Para registrar adquisición de caja fuerte para uso en la direccion general de esta institución.</t>
  </si>
  <si>
    <t>POS SOLUCIONES AL PUNTO, SRL.</t>
  </si>
  <si>
    <t>B1500000034</t>
  </si>
  <si>
    <t>00083/2021</t>
  </si>
  <si>
    <t>Para registrar adquisición de cuadros acrílicos con tornillos decorativos. Tamaño 22 pulgadas de altura x 15 pulgadas de ancho, contendran la misión y visión de la OAI.</t>
  </si>
  <si>
    <t>OFICENTRO ORIENTAL, SRL</t>
  </si>
  <si>
    <t>B1500000387</t>
  </si>
  <si>
    <t>00098/2021</t>
  </si>
  <si>
    <t>Para registrar servicio de impresión y encuadernación estados financieros. (INFORME MEDIO TERMINO)</t>
  </si>
  <si>
    <t>ACTUALIDADES VD, SRL</t>
  </si>
  <si>
    <t>B1500000733</t>
  </si>
  <si>
    <t>00091/2021</t>
  </si>
  <si>
    <t xml:space="preserve">Para registrar Adquisición de microondas para uso del despacho del Director General de esta Intitución. </t>
  </si>
  <si>
    <t>ANA LEIDY HINOJOSA</t>
  </si>
  <si>
    <t>Reposición caja chica recibos desde 11938 al 11960.</t>
  </si>
  <si>
    <t>CK-3078</t>
  </si>
  <si>
    <t>BANCO CENTRAL</t>
  </si>
  <si>
    <t>COTIZACION</t>
  </si>
  <si>
    <t>Para registrar pago uso de estacionamientos correspondiente al mes de agosto 2021.</t>
  </si>
  <si>
    <t>CONSTRUCTORA E INGENIERIA JUACHAM, SRL.</t>
  </si>
  <si>
    <t>B1500000033</t>
  </si>
  <si>
    <t>00093/2021</t>
  </si>
  <si>
    <t>Para registrar suministro e instalación de anaqueles en estructura metálica para colocar documentos en el archivo de esta institución.</t>
  </si>
  <si>
    <t>B1500000184</t>
  </si>
  <si>
    <t>00096/2021</t>
  </si>
  <si>
    <t>Para registrar servicio de refrigerio por motivo a encuentro para la firma de convenio con las diferentes instituciones públicas.</t>
  </si>
  <si>
    <t>NEW IMAGE SOLUTIONS AND MARKETING, SRL.</t>
  </si>
  <si>
    <t>B1500000509</t>
  </si>
  <si>
    <t>00095/2021</t>
  </si>
  <si>
    <t>Para registrar adquisición de buzón de denuncias para uso en la institución.</t>
  </si>
  <si>
    <t>ALL OFFICE SOLUTIONS TS, SRL.</t>
  </si>
  <si>
    <t>B1500000864</t>
  </si>
  <si>
    <t>00090/2021</t>
  </si>
  <si>
    <t>Para registrar servicio mantenimiento y reparaciones a impresoras de esta institución.</t>
  </si>
  <si>
    <t>DINEBA DISEÑOS INTERIORES Y EBANISTERIA, SRL.</t>
  </si>
  <si>
    <t>B1500000159</t>
  </si>
  <si>
    <t>CONT. 0058/2021</t>
  </si>
  <si>
    <t xml:space="preserve">Para registrar suministro e instalación estaciones de trabajo tipo cubículo para la institucion. </t>
  </si>
  <si>
    <t>FR MULTISERVICIOS, SRL.</t>
  </si>
  <si>
    <t>B1500000232</t>
  </si>
  <si>
    <t>00100/2021</t>
  </si>
  <si>
    <t>Para registrar adquisición código de ética y brochure para el personal de la institución.</t>
  </si>
  <si>
    <t xml:space="preserve"> Sonia Thomas Martínez</t>
  </si>
  <si>
    <t>Dionicio Félix Castro</t>
  </si>
  <si>
    <t>Luis Dario Terrero Méndez</t>
  </si>
  <si>
    <t xml:space="preserve">           Preparado por</t>
  </si>
  <si>
    <t xml:space="preserve">Revisado </t>
  </si>
  <si>
    <t>Autorizado por</t>
  </si>
  <si>
    <t xml:space="preserve">             Contadora</t>
  </si>
  <si>
    <t>Enc. División Financiera</t>
  </si>
  <si>
    <t>Enc. Depto. Adm. y Financiero</t>
  </si>
  <si>
    <t>05/08/2021 05/08/2021</t>
  </si>
  <si>
    <t>B1500000939 B1500000940</t>
  </si>
  <si>
    <t>23/06/2020 20/07/2020 17/06/2021</t>
  </si>
  <si>
    <t>B1500000048 B1500000052 B1500000175</t>
  </si>
  <si>
    <t>23/11/2020 23/11/2021 18/01/2021 15/03/2021 19/04/2021 05/07/2021 19/07/2021</t>
  </si>
  <si>
    <t xml:space="preserve">B1500000178 B1500000179 B1500000190 B1500000253 B1500000256 B1500000264 B1500000266  </t>
  </si>
  <si>
    <t>04/02/2021 08/02/2021 11/02/2021 15/02/2021 17/02/2021 23/02/2021 01/03/2021 08/03/2021 15/03/2021 22/03/2021 29/03/2021 05/04/2021 12/04/2021 12/04/2021 16/04/2021 21/04/2021 26/04/2021 30/04/2021 05/05/2021 07/05/2021 10/05/2021 14/05/2021 11/06/2021 23/07/2021 26/08/2021</t>
  </si>
  <si>
    <t>B1500025202 B1500025259 B1500025314 B1500025368 B1500025407 B1500025491 B1500025573 B1500025699 B1500025804 B1500025919 B1500026054 B1500026131 B1500026252 B1500026260 B1500026341 B1500026409 B1500026469 B1500026569 B1500026643 B1500026704 B1500026732 B1500026832 B1500027282 B1500027993 B1500028645</t>
  </si>
  <si>
    <t>14/04/2021 15/07/2021</t>
  </si>
  <si>
    <t>B1500000041  B1500000045</t>
  </si>
  <si>
    <t>05/05/2021 05/05/2021 11/05/2021 11/05/2021 11/05/2021 25/05/2021 25/05/2021 26/05/2021 27/05/2021 27/05/2021 27/05/2021 07/06/2021 11/06/2021 18/06/2021 24/07/2021 24/07/2021 03/07/2021 09/07/2021 15/07/2021 24/07/2021 26/07/2021 23/08/2021 31/08/2021 31/08/2021 31/08/2021 31/08/2021</t>
  </si>
  <si>
    <t>B1500001240 B1500001241 B1500001245 B1500001246 B1500001250 B1500001290 B1500001291 B1500001296 B1500001301 B1500001304 B1500001305 B1500001339 B1500001347 B1500001355 B1500001369 B1500001372 B1500001383 B1500001391 B1500001400 B1500001428 B1500001430 B1500001473 B1500001477 B1500001478 B1500001479 B1500001482</t>
  </si>
  <si>
    <t>06/07/2021 11/06/2021 17/06/2021 22/06/2021 28/06/2021 01/07/2021 07/07/2021 08/07/2021 12/07/2021 15/07/2021 21/07/2021 26/07/2021 02/08/2021 05/08/2021 09/08/2021 17/08/2021 20/08/2021 25/08/2021 30/08/2021</t>
  </si>
  <si>
    <t>B1500027191 B1500027278 B1500027362 B1500027441 B1500027534 B1500027594 B1500027676 B1500027702 B1500027763 B1500027849 B1500027933 B1500028016 B1500028141 B1500028208 B1500028264 B1500028391 B1500028531 B1500028616 B1500028706</t>
  </si>
  <si>
    <t>B1500000168</t>
  </si>
  <si>
    <t>AGOSTO 2021</t>
  </si>
  <si>
    <t>OBSERVACIONES</t>
  </si>
  <si>
    <t>00102/2020</t>
  </si>
  <si>
    <t>Para registrar adquisicion de botellones y fardos de botellitas de agua para ser consumida en la inst.</t>
  </si>
  <si>
    <t>18/01/2021 19/04/2021 19/05/2021 28/05/2021</t>
  </si>
  <si>
    <t>03/11/2020 21/11/2020 23/12/2020 18/01/2021 19/04/2021 19/05/2021 28/05/2021</t>
  </si>
  <si>
    <t>23490060-TR 25453617-TR 29979824-TR 276113-TR  3871791-TR 4827686-TR 5544658-TR</t>
  </si>
  <si>
    <t>03/09/2020 09/09/2020 14/09/2020 17/09/2020 22/09/2020 25/09/2020 30/09/2020 05/10/2020 08/10/2020 13/10/2020 16/10/2020 21/10/2020 26/10/2020 26/10/2020 29/10/2020  02/11/2020 05/11/2020 10/11/2020 13/11/2020 13/11/2020 17/11/2020 20/11/2020 24/11/2020 26/11/2020 01/12/2020 04/12/2020 08/12/2020 11/12/2020 15/12/2020 22/12/202015/01/2021 19/01/2021 26/01/2021 06/01/2021 12/01/2021 12/01/2021 19/02/2021 09/03/2021 09/04/2021</t>
  </si>
  <si>
    <t>B1500022549 B1500022627 B1500022686 B1500022734 B1500022803 B1500022842 B1500022912 B1500022981 B1500023058 B1500023528 B1500023588 B1500023667 B1500023721 B1500023727 B1500023792 B1500023856 B1500023921 B1500023966 B1500024026 B1500024034 B1500024099 B1500024165 B1500024213 B1500024261 B1500024326 B1500024396 B1500024445 B1500024512 B1500024566 B1500024667 B1500024877 B1500024922 B1500025013 B1500025080 B1500025081 B1500025083 B1500025438 B1500025707 B1500026212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</si>
</sst>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6" x14ac:knownFonts="1">
    <font>
      <sz val="11"/>
      <color theme="1"/>
      <name val="Calibri"/>
      <family val="2"/>
      <scheme val="minor"/>
    </font>
    <font>
      <b/>
      <sz val="11"/>
      <color theme="1"/>
      <name val="Calibri"/>
      <family val="2"/>
      <scheme val="minor"/>
    </font>
    <font>
      <sz val="11"/>
      <color indexed="8"/>
      <name val="Verdana"/>
      <family val="2"/>
    </font>
    <font>
      <sz val="11"/>
      <color indexed="8"/>
      <name val="Calibri"/>
      <family val="2"/>
    </font>
    <font>
      <b/>
      <sz val="16"/>
      <color indexed="8"/>
      <name val="Verdana"/>
      <family val="2"/>
    </font>
    <font>
      <b/>
      <sz val="24"/>
      <color indexed="8"/>
      <name val="Verdana"/>
      <family val="2"/>
    </font>
    <font>
      <b/>
      <sz val="14"/>
      <color indexed="8"/>
      <name val="Calibri"/>
      <family val="2"/>
    </font>
    <font>
      <b/>
      <sz val="11"/>
      <color indexed="8"/>
      <name val="Calibri"/>
      <family val="2"/>
    </font>
    <font>
      <sz val="11"/>
      <name val="Calibri"/>
      <family val="2"/>
    </font>
    <font>
      <sz val="10"/>
      <name val="Arial"/>
      <family val="2"/>
    </font>
    <font>
      <sz val="11"/>
      <name val="Calibri"/>
      <family val="2"/>
      <scheme val="minor"/>
    </font>
    <font>
      <b/>
      <u/>
      <sz val="16"/>
      <name val="Times New Roman"/>
      <family val="1"/>
    </font>
    <font>
      <b/>
      <sz val="16"/>
      <name val="Times New Roman"/>
      <family val="1"/>
    </font>
    <font>
      <b/>
      <u/>
      <sz val="14"/>
      <name val="Times New Roman"/>
      <family val="1"/>
    </font>
    <font>
      <sz val="12"/>
      <name val="Times New Roman"/>
      <family val="1"/>
    </font>
    <font>
      <sz val="12"/>
      <color theme="1"/>
      <name val="Calibri"/>
      <family val="2"/>
      <scheme val="minor"/>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3" fillId="0" borderId="0" applyFont="0" applyFill="0" applyBorder="0" applyAlignment="0" applyProtection="0"/>
    <xf numFmtId="43" fontId="3" fillId="0" borderId="0" applyFont="0" applyFill="0" applyBorder="0" applyAlignment="0" applyProtection="0"/>
  </cellStyleXfs>
  <cellXfs count="119">
    <xf numFmtId="0" fontId="0" fillId="0" borderId="0" xfId="0"/>
    <xf numFmtId="0" fontId="0" fillId="0" borderId="0" xfId="0" applyFill="1" applyBorder="1"/>
    <xf numFmtId="164" fontId="0" fillId="0" borderId="0" xfId="0" applyNumberFormat="1" applyBorder="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43" fontId="2" fillId="0" borderId="0" xfId="0" applyNumberFormat="1" applyFont="1" applyAlignment="1"/>
    <xf numFmtId="43" fontId="2" fillId="0" borderId="0" xfId="1" applyFont="1" applyAlignment="1"/>
    <xf numFmtId="0" fontId="4" fillId="0" borderId="0" xfId="0" applyFont="1" applyAlignment="1"/>
    <xf numFmtId="43" fontId="4" fillId="0" borderId="0" xfId="0" applyNumberFormat="1" applyFont="1" applyAlignment="1"/>
    <xf numFmtId="43" fontId="5" fillId="0" borderId="0" xfId="1" applyFont="1" applyAlignment="1"/>
    <xf numFmtId="164" fontId="0" fillId="0" borderId="0" xfId="0" applyNumberFormat="1" applyAlignment="1">
      <alignment horizontal="center"/>
    </xf>
    <xf numFmtId="0" fontId="6" fillId="0" borderId="0" xfId="0" applyFont="1" applyBorder="1" applyAlignment="1">
      <alignment horizontal="center"/>
    </xf>
    <xf numFmtId="0" fontId="7" fillId="0" borderId="0" xfId="0" applyFont="1" applyFill="1" applyBorder="1"/>
    <xf numFmtId="43" fontId="7" fillId="0" borderId="0" xfId="1" applyFont="1" applyBorder="1"/>
    <xf numFmtId="43" fontId="7" fillId="0" borderId="0" xfId="0" applyNumberFormat="1" applyFont="1" applyBorder="1"/>
    <xf numFmtId="43" fontId="0" fillId="0" borderId="0" xfId="1" applyFont="1"/>
    <xf numFmtId="0" fontId="0" fillId="0" borderId="1" xfId="0" applyFill="1" applyBorder="1"/>
    <xf numFmtId="0" fontId="7" fillId="2" borderId="1" xfId="0" applyFont="1" applyFill="1" applyBorder="1"/>
    <xf numFmtId="164" fontId="1" fillId="2" borderId="1" xfId="0" applyNumberFormat="1" applyFont="1" applyFill="1" applyBorder="1" applyAlignment="1">
      <alignment horizontal="center"/>
    </xf>
    <xf numFmtId="0" fontId="7" fillId="2" borderId="1" xfId="0" applyFont="1" applyFill="1" applyBorder="1" applyAlignment="1">
      <alignment horizontal="left" wrapText="1"/>
    </xf>
    <xf numFmtId="164" fontId="7" fillId="2" borderId="1" xfId="0" applyNumberFormat="1" applyFont="1" applyFill="1" applyBorder="1" applyAlignment="1">
      <alignment horizontal="center"/>
    </xf>
    <xf numFmtId="0" fontId="7" fillId="2" borderId="1" xfId="0" applyFont="1" applyFill="1" applyBorder="1" applyAlignment="1">
      <alignment horizontal="center" wrapText="1"/>
    </xf>
    <xf numFmtId="0" fontId="7" fillId="2" borderId="1" xfId="0" applyFont="1" applyFill="1" applyBorder="1" applyAlignment="1">
      <alignment horizontal="center"/>
    </xf>
    <xf numFmtId="43" fontId="7" fillId="2" borderId="1" xfId="1" applyFont="1" applyFill="1" applyBorder="1" applyAlignment="1">
      <alignment horizontal="center" wrapText="1"/>
    </xf>
    <xf numFmtId="43" fontId="7" fillId="2" borderId="1" xfId="0" applyNumberFormat="1" applyFont="1" applyFill="1" applyBorder="1" applyAlignment="1">
      <alignment horizontal="center" wrapText="1"/>
    </xf>
    <xf numFmtId="164" fontId="8" fillId="0" borderId="1" xfId="0" applyNumberFormat="1" applyFont="1" applyFill="1" applyBorder="1" applyAlignment="1">
      <alignment horizontal="center" wrapText="1"/>
    </xf>
    <xf numFmtId="0" fontId="0" fillId="0" borderId="1" xfId="0" applyFill="1" applyBorder="1" applyAlignment="1">
      <alignment horizontal="left"/>
    </xf>
    <xf numFmtId="15" fontId="8" fillId="0" borderId="1" xfId="0" applyNumberFormat="1" applyFont="1" applyFill="1" applyBorder="1" applyAlignment="1">
      <alignment horizontal="center"/>
    </xf>
    <xf numFmtId="0" fontId="0" fillId="0" borderId="1" xfId="0" applyFont="1" applyFill="1" applyBorder="1" applyAlignment="1">
      <alignment horizontal="left" wrapText="1"/>
    </xf>
    <xf numFmtId="43" fontId="9" fillId="0" borderId="1" xfId="1" applyFont="1" applyFill="1" applyBorder="1" applyAlignment="1">
      <alignment horizontal="right"/>
    </xf>
    <xf numFmtId="43" fontId="9" fillId="0" borderId="1" xfId="2" applyNumberFormat="1" applyFont="1" applyFill="1" applyBorder="1" applyAlignment="1">
      <alignment horizontal="right"/>
    </xf>
    <xf numFmtId="0" fontId="0" fillId="0" borderId="0" xfId="0" applyFill="1"/>
    <xf numFmtId="0" fontId="0" fillId="0" borderId="1" xfId="0" applyBorder="1"/>
    <xf numFmtId="0" fontId="0" fillId="0" borderId="0" xfId="0" applyFill="1" applyAlignment="1">
      <alignment wrapText="1"/>
    </xf>
    <xf numFmtId="164" fontId="0" fillId="0" borderId="1" xfId="0" applyNumberFormat="1" applyBorder="1" applyAlignment="1">
      <alignment horizontal="center"/>
    </xf>
    <xf numFmtId="0" fontId="0" fillId="0" borderId="1" xfId="0" applyBorder="1" applyAlignment="1">
      <alignment horizontal="center"/>
    </xf>
    <xf numFmtId="0" fontId="0" fillId="0" borderId="1" xfId="0" applyFill="1" applyBorder="1" applyAlignment="1">
      <alignment wrapText="1"/>
    </xf>
    <xf numFmtId="0" fontId="0" fillId="0" borderId="0" xfId="0" applyFill="1" applyAlignment="1">
      <alignment horizontal="center" wrapText="1"/>
    </xf>
    <xf numFmtId="164"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applyAlignment="1">
      <alignment horizontal="center" wrapText="1"/>
    </xf>
    <xf numFmtId="0" fontId="0" fillId="0" borderId="1" xfId="0" applyFill="1" applyBorder="1" applyAlignment="1">
      <alignment horizontal="left" wrapText="1"/>
    </xf>
    <xf numFmtId="0" fontId="0" fillId="0" borderId="0" xfId="0" applyAlignment="1">
      <alignment horizontal="center"/>
    </xf>
    <xf numFmtId="0" fontId="0" fillId="0" borderId="1" xfId="0" applyBorder="1" applyAlignment="1">
      <alignment horizontal="left" wrapText="1"/>
    </xf>
    <xf numFmtId="164" fontId="0" fillId="0" borderId="1" xfId="0" applyNumberFormat="1" applyBorder="1" applyAlignment="1">
      <alignment horizontal="center" wrapText="1"/>
    </xf>
    <xf numFmtId="0" fontId="0" fillId="0" borderId="1" xfId="0" applyBorder="1" applyAlignment="1">
      <alignment wrapText="1"/>
    </xf>
    <xf numFmtId="0" fontId="0" fillId="0" borderId="0" xfId="0" applyAlignment="1">
      <alignment horizontal="left"/>
    </xf>
    <xf numFmtId="43" fontId="0" fillId="0" borderId="0" xfId="0" applyNumberFormat="1"/>
    <xf numFmtId="0" fontId="11" fillId="3" borderId="0" xfId="0" applyFont="1" applyFill="1" applyBorder="1" applyAlignment="1">
      <alignment horizontal="left"/>
    </xf>
    <xf numFmtId="0" fontId="13" fillId="0" borderId="0" xfId="0" applyFont="1" applyFill="1" applyBorder="1" applyAlignment="1">
      <alignment horizontal="center" wrapText="1"/>
    </xf>
    <xf numFmtId="0" fontId="14" fillId="3" borderId="0" xfId="0" applyFont="1" applyFill="1" applyBorder="1" applyAlignment="1"/>
    <xf numFmtId="0" fontId="14" fillId="0" borderId="0" xfId="0" applyFont="1" applyFill="1" applyBorder="1" applyAlignment="1">
      <alignment horizontal="center" vertical="center" wrapText="1"/>
    </xf>
    <xf numFmtId="0" fontId="12" fillId="3" borderId="0" xfId="0" applyFont="1" applyFill="1" applyBorder="1" applyAlignment="1">
      <alignment horizontal="center"/>
    </xf>
    <xf numFmtId="0" fontId="14" fillId="3" borderId="0" xfId="0" applyFont="1" applyFill="1" applyBorder="1" applyAlignment="1">
      <alignment horizontal="center"/>
    </xf>
    <xf numFmtId="0" fontId="0" fillId="0" borderId="1" xfId="0" applyBorder="1" applyAlignment="1"/>
    <xf numFmtId="0" fontId="0" fillId="0" borderId="2" xfId="0" applyFill="1" applyBorder="1"/>
    <xf numFmtId="164" fontId="0" fillId="0" borderId="2" xfId="0" applyNumberFormat="1" applyBorder="1"/>
    <xf numFmtId="0" fontId="0" fillId="0" borderId="2" xfId="0" applyBorder="1"/>
    <xf numFmtId="164" fontId="0" fillId="0" borderId="2" xfId="0" applyNumberFormat="1" applyBorder="1" applyAlignment="1">
      <alignment horizontal="center"/>
    </xf>
    <xf numFmtId="0" fontId="0" fillId="0" borderId="2" xfId="0" applyBorder="1" applyAlignment="1">
      <alignment horizontal="left"/>
    </xf>
    <xf numFmtId="0" fontId="0" fillId="0" borderId="2" xfId="0" applyBorder="1" applyAlignment="1">
      <alignment horizontal="center"/>
    </xf>
    <xf numFmtId="43" fontId="1" fillId="0" borderId="2" xfId="1" applyFont="1" applyBorder="1"/>
    <xf numFmtId="43" fontId="1" fillId="0" borderId="2" xfId="0" applyNumberFormat="1" applyFont="1" applyBorder="1"/>
    <xf numFmtId="164" fontId="1" fillId="2" borderId="1" xfId="0" applyNumberFormat="1" applyFont="1" applyFill="1" applyBorder="1" applyAlignment="1">
      <alignment horizontal="left"/>
    </xf>
    <xf numFmtId="0" fontId="0" fillId="0" borderId="1" xfId="0" applyFill="1" applyBorder="1" applyAlignment="1">
      <alignment horizontal="center" wrapText="1"/>
    </xf>
    <xf numFmtId="164" fontId="0" fillId="0" borderId="1" xfId="0" applyNumberFormat="1" applyBorder="1" applyAlignment="1"/>
    <xf numFmtId="0" fontId="0" fillId="0" borderId="1" xfId="0" applyBorder="1" applyAlignment="1">
      <alignment horizontal="center" wrapText="1"/>
    </xf>
    <xf numFmtId="0" fontId="0" fillId="0" borderId="1" xfId="0" applyFont="1" applyFill="1" applyBorder="1" applyAlignment="1">
      <alignment horizontal="center" wrapText="1"/>
    </xf>
    <xf numFmtId="14" fontId="0" fillId="0" borderId="1" xfId="0" applyNumberFormat="1" applyBorder="1" applyAlignment="1">
      <alignment horizontal="center" wrapText="1"/>
    </xf>
    <xf numFmtId="14" fontId="0" fillId="0" borderId="1" xfId="1" applyNumberFormat="1" applyFont="1" applyBorder="1" applyAlignment="1">
      <alignment horizontal="center"/>
    </xf>
    <xf numFmtId="0" fontId="0" fillId="0" borderId="0" xfId="0" applyBorder="1"/>
    <xf numFmtId="164"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43" fontId="1" fillId="0" borderId="0" xfId="1" applyFont="1" applyBorder="1"/>
    <xf numFmtId="43" fontId="1" fillId="0" borderId="0" xfId="0" applyNumberFormat="1" applyFont="1" applyBorder="1"/>
    <xf numFmtId="0" fontId="0" fillId="0" borderId="1" xfId="0" applyBorder="1" applyAlignment="1">
      <alignment horizontal="left"/>
    </xf>
    <xf numFmtId="43" fontId="7" fillId="2" borderId="3" xfId="0" applyNumberFormat="1" applyFont="1" applyFill="1" applyBorder="1" applyAlignment="1">
      <alignment horizontal="center" wrapText="1"/>
    </xf>
    <xf numFmtId="0" fontId="14" fillId="0" borderId="0" xfId="0" applyFont="1" applyFill="1" applyBorder="1" applyAlignment="1">
      <alignment horizontal="center" vertical="center" wrapText="1"/>
    </xf>
    <xf numFmtId="43" fontId="0" fillId="0" borderId="1" xfId="1" applyFont="1" applyBorder="1" applyAlignment="1">
      <alignment horizontal="center"/>
    </xf>
    <xf numFmtId="0" fontId="13" fillId="0" borderId="0" xfId="0" applyFont="1" applyFill="1" applyBorder="1" applyAlignment="1">
      <alignment horizontal="center" wrapText="1"/>
    </xf>
    <xf numFmtId="0" fontId="4" fillId="0" borderId="0" xfId="0" applyFont="1" applyAlignment="1">
      <alignment horizontal="center"/>
    </xf>
    <xf numFmtId="49" fontId="6" fillId="0" borderId="0" xfId="0" applyNumberFormat="1" applyFont="1" applyBorder="1" applyAlignment="1">
      <alignment horizontal="center"/>
    </xf>
    <xf numFmtId="0" fontId="0" fillId="0" borderId="4" xfId="0" applyFill="1" applyBorder="1" applyAlignment="1">
      <alignment horizontal="center" wrapText="1"/>
    </xf>
    <xf numFmtId="0" fontId="0" fillId="0" borderId="2" xfId="0" applyFill="1" applyBorder="1" applyAlignment="1">
      <alignment horizontal="center" wrapText="1"/>
    </xf>
    <xf numFmtId="164" fontId="0" fillId="0" borderId="4" xfId="0" applyNumberFormat="1" applyBorder="1" applyAlignment="1">
      <alignment horizontal="center"/>
    </xf>
    <xf numFmtId="164" fontId="0" fillId="0" borderId="2" xfId="0" applyNumberFormat="1" applyBorder="1" applyAlignment="1">
      <alignment horizontal="center"/>
    </xf>
    <xf numFmtId="43" fontId="0" fillId="0" borderId="4" xfId="1" applyFont="1" applyBorder="1" applyAlignment="1">
      <alignment horizontal="center"/>
    </xf>
    <xf numFmtId="43" fontId="0" fillId="0" borderId="2" xfId="1" applyFont="1" applyBorder="1" applyAlignment="1">
      <alignment horizontal="center"/>
    </xf>
    <xf numFmtId="43" fontId="0" fillId="0" borderId="4" xfId="2" applyFont="1" applyBorder="1" applyAlignment="1">
      <alignment horizontal="center"/>
    </xf>
    <xf numFmtId="43" fontId="0" fillId="0" borderId="2" xfId="2" applyFont="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164" fontId="0" fillId="0" borderId="4" xfId="0" applyNumberFormat="1" applyBorder="1" applyAlignment="1">
      <alignment horizontal="center" wrapText="1"/>
    </xf>
    <xf numFmtId="164" fontId="0" fillId="0" borderId="2" xfId="0" applyNumberFormat="1" applyBorder="1" applyAlignment="1">
      <alignment horizontal="center" wrapText="1"/>
    </xf>
    <xf numFmtId="0" fontId="0" fillId="0" borderId="4" xfId="0" applyBorder="1" applyAlignment="1">
      <alignment horizontal="center"/>
    </xf>
    <xf numFmtId="0" fontId="0" fillId="0" borderId="2" xfId="0" applyBorder="1" applyAlignment="1">
      <alignment horizontal="center"/>
    </xf>
    <xf numFmtId="164" fontId="15" fillId="0" borderId="4" xfId="0" applyNumberFormat="1" applyFont="1" applyBorder="1" applyAlignment="1">
      <alignment horizontal="center" wrapText="1"/>
    </xf>
    <xf numFmtId="164" fontId="15" fillId="0" borderId="2" xfId="0" applyNumberFormat="1" applyFont="1" applyBorder="1" applyAlignment="1">
      <alignment horizontal="center" wrapText="1"/>
    </xf>
    <xf numFmtId="0" fontId="15" fillId="0" borderId="4" xfId="0" applyFont="1" applyBorder="1" applyAlignment="1">
      <alignment horizontal="center" wrapText="1"/>
    </xf>
    <xf numFmtId="0" fontId="15" fillId="0" borderId="2" xfId="0" applyFont="1" applyBorder="1" applyAlignment="1">
      <alignment horizontal="center" wrapText="1"/>
    </xf>
    <xf numFmtId="43" fontId="0" fillId="0" borderId="4" xfId="0" applyNumberFormat="1" applyFill="1" applyBorder="1" applyAlignment="1">
      <alignment horizontal="center"/>
    </xf>
    <xf numFmtId="43" fontId="0" fillId="0" borderId="2" xfId="0" applyNumberFormat="1" applyFill="1" applyBorder="1" applyAlignment="1">
      <alignment horizontal="center"/>
    </xf>
    <xf numFmtId="0" fontId="0" fillId="0" borderId="3" xfId="0" applyFill="1" applyBorder="1" applyAlignment="1">
      <alignment horizontal="center"/>
    </xf>
    <xf numFmtId="0" fontId="0" fillId="0" borderId="3" xfId="0" applyBorder="1" applyAlignment="1">
      <alignment horizontal="center"/>
    </xf>
    <xf numFmtId="0" fontId="0" fillId="0" borderId="4"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xf numFmtId="43" fontId="0" fillId="0" borderId="1" xfId="1" applyFont="1" applyFill="1" applyBorder="1" applyAlignment="1"/>
    <xf numFmtId="43" fontId="0" fillId="0" borderId="1" xfId="2" applyFont="1" applyFill="1" applyBorder="1" applyAlignment="1"/>
    <xf numFmtId="43" fontId="0" fillId="0" borderId="1" xfId="0" applyNumberFormat="1" applyFill="1" applyBorder="1" applyAlignment="1"/>
    <xf numFmtId="43" fontId="0" fillId="0" borderId="1" xfId="2" applyFont="1" applyBorder="1" applyAlignment="1"/>
    <xf numFmtId="164" fontId="0" fillId="0" borderId="1" xfId="0" applyNumberFormat="1" applyFill="1" applyBorder="1" applyAlignment="1"/>
    <xf numFmtId="43" fontId="0" fillId="0" borderId="1" xfId="1" applyFont="1" applyBorder="1" applyAlignment="1"/>
    <xf numFmtId="43" fontId="10" fillId="0" borderId="1" xfId="0" applyNumberFormat="1" applyFont="1" applyFill="1" applyBorder="1" applyAlignment="1"/>
    <xf numFmtId="43" fontId="0" fillId="0" borderId="1" xfId="0" applyNumberFormat="1" applyBorder="1" applyAlignment="1"/>
  </cellXfs>
  <cellStyles count="3">
    <cellStyle name="Millares" xfId="1" builtinId="3"/>
    <cellStyle name="Millares 2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9524</xdr:rowOff>
    </xdr:from>
    <xdr:to>
      <xdr:col>6</xdr:col>
      <xdr:colOff>380999</xdr:colOff>
      <xdr:row>8</xdr:row>
      <xdr:rowOff>247649</xdr:rowOff>
    </xdr:to>
    <xdr:pic>
      <xdr:nvPicPr>
        <xdr:cNvPr id="2" name="Imagen 1"/>
        <xdr:cNvPicPr>
          <a:picLocks noChangeAspect="1"/>
        </xdr:cNvPicPr>
      </xdr:nvPicPr>
      <xdr:blipFill>
        <a:blip xmlns:r="http://schemas.openxmlformats.org/officeDocument/2006/relationships" r:embed="rId1"/>
        <a:stretch>
          <a:fillRect/>
        </a:stretch>
      </xdr:blipFill>
      <xdr:spPr>
        <a:xfrm>
          <a:off x="5210175" y="9524"/>
          <a:ext cx="2324099"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1/REGISTRO%20Y%20CONTROL%20CUENTAS%20POR%20PAGAR/Cuentas%20por%20pagar%20proveedor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ABILIDAD/General/Referencias%202021/PAGO%20CHEQUES%20INTERNOS%20Y%20TRANSFERENCIAS%202021/CONSULTA%20DE%20TRANSACCIONES%20PAGOS%20EFECTUADOS%20TRANSFERENCIA%202021%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DEUDA ADM.  (2)"/>
    </sheetNames>
    <sheetDataSet>
      <sheetData sheetId="0">
        <row r="21">
          <cell r="I21">
            <v>694964.78</v>
          </cell>
        </row>
        <row r="25">
          <cell r="I25">
            <v>89680</v>
          </cell>
        </row>
        <row r="59">
          <cell r="I59">
            <v>78345</v>
          </cell>
        </row>
        <row r="67">
          <cell r="I67">
            <v>174640</v>
          </cell>
        </row>
        <row r="213">
          <cell r="I213">
            <v>541950.15999999992</v>
          </cell>
        </row>
        <row r="246">
          <cell r="D246" t="str">
            <v>23/06/2021, 28/06/2021, 01/07/2021</v>
          </cell>
          <cell r="E246" t="str">
            <v>B1500000304,                  B1500000320, B1500000321</v>
          </cell>
          <cell r="I246">
            <v>1324339.4300000002</v>
          </cell>
        </row>
        <row r="247">
          <cell r="I247">
            <v>31521</v>
          </cell>
        </row>
        <row r="254">
          <cell r="I254">
            <v>54933.72</v>
          </cell>
        </row>
        <row r="274">
          <cell r="I274">
            <v>81074</v>
          </cell>
        </row>
        <row r="277">
          <cell r="I277">
            <v>43593.08</v>
          </cell>
        </row>
        <row r="278">
          <cell r="I278">
            <v>23600</v>
          </cell>
        </row>
        <row r="279">
          <cell r="I279">
            <v>399.73</v>
          </cell>
        </row>
        <row r="280">
          <cell r="I280">
            <v>431.71</v>
          </cell>
        </row>
        <row r="281">
          <cell r="I281">
            <v>302747.65000000002</v>
          </cell>
        </row>
        <row r="282">
          <cell r="I282">
            <v>21428.74</v>
          </cell>
        </row>
        <row r="283">
          <cell r="I283">
            <v>9625.5</v>
          </cell>
        </row>
        <row r="284">
          <cell r="I284">
            <v>48438.12</v>
          </cell>
        </row>
        <row r="285">
          <cell r="I285">
            <v>129670.2</v>
          </cell>
        </row>
        <row r="286">
          <cell r="I286">
            <v>170067.5</v>
          </cell>
        </row>
        <row r="287">
          <cell r="I287">
            <v>23978.5</v>
          </cell>
        </row>
        <row r="288">
          <cell r="I288">
            <v>16992</v>
          </cell>
        </row>
        <row r="289">
          <cell r="I289">
            <v>9345.6</v>
          </cell>
        </row>
        <row r="290">
          <cell r="I290">
            <v>14112.8</v>
          </cell>
        </row>
        <row r="291">
          <cell r="I291">
            <v>14648.52</v>
          </cell>
        </row>
        <row r="292">
          <cell r="I292">
            <v>49615.32</v>
          </cell>
        </row>
        <row r="293">
          <cell r="I293">
            <v>10022.31</v>
          </cell>
        </row>
        <row r="294">
          <cell r="I294">
            <v>28320</v>
          </cell>
        </row>
        <row r="295">
          <cell r="I295">
            <v>10614.1</v>
          </cell>
        </row>
        <row r="296">
          <cell r="I296">
            <v>50724.01</v>
          </cell>
        </row>
        <row r="297">
          <cell r="I297">
            <v>44000</v>
          </cell>
        </row>
        <row r="298">
          <cell r="I298">
            <v>491861.77</v>
          </cell>
        </row>
        <row r="299">
          <cell r="I299">
            <v>7434</v>
          </cell>
        </row>
        <row r="300">
          <cell r="I300">
            <v>12980</v>
          </cell>
        </row>
        <row r="301">
          <cell r="I301">
            <v>39530</v>
          </cell>
        </row>
        <row r="302">
          <cell r="I302">
            <v>2635809.92</v>
          </cell>
        </row>
        <row r="303">
          <cell r="I303">
            <v>37736.400000000001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7">
          <cell r="P7" t="str">
            <v>6804230-TR 6815888-TR</v>
          </cell>
          <cell r="Q7" t="str">
            <v>21/07/2021 28/07/2021</v>
          </cell>
        </row>
        <row r="8">
          <cell r="P8" t="str">
            <v>7567541-TR</v>
          </cell>
          <cell r="Q8">
            <v>44420</v>
          </cell>
        </row>
        <row r="11">
          <cell r="P11" t="str">
            <v>17359687-TR 6815887-TR</v>
          </cell>
          <cell r="Q11" t="str">
            <v>02/09/2021 28/07/2021</v>
          </cell>
        </row>
        <row r="15">
          <cell r="P15" t="str">
            <v>27830515-TR 3084746-TR 3483303-TR 4618225-TR 7281872-TR 7564479-TR</v>
          </cell>
          <cell r="Q15" t="str">
            <v>11/12/2020 24/03/2021 31/03/2021 07/05/2021 27/07/2021 13/08/2021</v>
          </cell>
        </row>
        <row r="18">
          <cell r="P18" t="str">
            <v>4827685-TR 5544659-TR 6557077-TR 64499811-TR 8356750-TR</v>
          </cell>
          <cell r="Q18" t="str">
            <v>19/05/2021  25/05/2021 01/07/2021 28/07/2021 30/08/2021</v>
          </cell>
        </row>
        <row r="20">
          <cell r="P20" t="str">
            <v>4611855-TR 7532392-TR 8381738-TR</v>
          </cell>
          <cell r="Q20" t="str">
            <v>05/05/2021 30/07/2021 30/08/2021</v>
          </cell>
        </row>
        <row r="26">
          <cell r="P26" t="str">
            <v>6065987-TR 6569388-TR 6609740-TR 7281870-TR 8381739-TR</v>
          </cell>
          <cell r="Q26" t="str">
            <v>22/06/2021 07/07/2021 16/07/2021 27/07/2021 30/08/2021</v>
          </cell>
        </row>
        <row r="43">
          <cell r="P43" t="str">
            <v>8381743-TR</v>
          </cell>
          <cell r="Q43">
            <v>44438</v>
          </cell>
        </row>
        <row r="48">
          <cell r="P48" t="str">
            <v>6894812-TR 8356751-TR</v>
          </cell>
          <cell r="Q48" t="str">
            <v>28/07/2021 30/08/2021</v>
          </cell>
        </row>
        <row r="72">
          <cell r="P72" t="str">
            <v>7281871-TR</v>
          </cell>
          <cell r="Q72">
            <v>44406</v>
          </cell>
        </row>
        <row r="78">
          <cell r="Q78">
            <v>0</v>
          </cell>
        </row>
        <row r="91">
          <cell r="P91" t="str">
            <v>7786933-TR</v>
          </cell>
          <cell r="Q91">
            <v>44429</v>
          </cell>
        </row>
        <row r="97">
          <cell r="P97" t="str">
            <v>8381740-TR</v>
          </cell>
          <cell r="Q97">
            <v>44438</v>
          </cell>
        </row>
        <row r="98">
          <cell r="P98" t="str">
            <v>8381742-TR</v>
          </cell>
          <cell r="Q98">
            <v>44438</v>
          </cell>
        </row>
        <row r="101">
          <cell r="Q101">
            <v>0</v>
          </cell>
        </row>
        <row r="103">
          <cell r="Q103">
            <v>0</v>
          </cell>
        </row>
        <row r="105">
          <cell r="Q105">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OS TN ENE-DIC 2021"/>
      <sheetName val="Hoja2"/>
      <sheetName val="Hoja1"/>
    </sheetNames>
    <sheetDataSet>
      <sheetData sheetId="0">
        <row r="704">
          <cell r="B704">
            <v>44432</v>
          </cell>
          <cell r="C704" t="str">
            <v>83785-TR</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O78"/>
  <sheetViews>
    <sheetView tabSelected="1" topLeftCell="D12" zoomScaleNormal="100" workbookViewId="0">
      <selection activeCell="H55" sqref="H55"/>
    </sheetView>
  </sheetViews>
  <sheetFormatPr baseColWidth="10" defaultColWidth="65.7109375" defaultRowHeight="15" x14ac:dyDescent="0.25"/>
  <cols>
    <col min="1" max="1" width="5.5703125" style="1" customWidth="1"/>
    <col min="2" max="2" width="11.7109375" style="2" customWidth="1"/>
    <col min="3" max="3" width="48.42578125" customWidth="1"/>
    <col min="4" max="4" width="12.42578125" style="11" customWidth="1"/>
    <col min="5" max="5" width="17.140625" style="47" customWidth="1"/>
    <col min="6" max="6" width="12" style="11" customWidth="1"/>
    <col min="7" max="7" width="15.85546875" style="43" bestFit="1" customWidth="1"/>
    <col min="8" max="8" width="38.42578125" style="32" customWidth="1"/>
    <col min="9" max="9" width="13.140625" style="16" bestFit="1" customWidth="1"/>
    <col min="10" max="10" width="14.140625" style="48" bestFit="1" customWidth="1"/>
    <col min="11" max="11" width="14.140625" style="16" bestFit="1" customWidth="1"/>
    <col min="12" max="12" width="16.42578125" customWidth="1"/>
    <col min="13" max="13" width="15.42578125" customWidth="1"/>
    <col min="14" max="14" width="26.85546875" customWidth="1"/>
  </cols>
  <sheetData>
    <row r="9" spans="1:14" ht="27" customHeight="1" x14ac:dyDescent="0.25">
      <c r="C9" s="3"/>
      <c r="D9" s="5"/>
      <c r="E9" s="4"/>
      <c r="F9" s="5"/>
      <c r="G9" s="5"/>
      <c r="H9" s="3"/>
      <c r="I9" s="3"/>
      <c r="J9" s="6"/>
      <c r="K9" s="7"/>
    </row>
    <row r="10" spans="1:14" ht="29.25" x14ac:dyDescent="0.35">
      <c r="C10" s="82" t="s">
        <v>0</v>
      </c>
      <c r="D10" s="82"/>
      <c r="E10" s="82"/>
      <c r="F10" s="82"/>
      <c r="G10" s="82"/>
      <c r="H10" s="82"/>
      <c r="I10" s="8"/>
      <c r="J10" s="9"/>
      <c r="K10" s="10"/>
    </row>
    <row r="11" spans="1:14" ht="18.75" x14ac:dyDescent="0.3">
      <c r="E11" s="83" t="s">
        <v>175</v>
      </c>
      <c r="F11" s="83"/>
      <c r="G11" s="12"/>
      <c r="H11" s="13"/>
      <c r="I11" s="14"/>
      <c r="J11" s="15"/>
    </row>
    <row r="12" spans="1:14" ht="60" x14ac:dyDescent="0.25">
      <c r="A12" s="17" t="s">
        <v>1</v>
      </c>
      <c r="B12" s="64" t="s">
        <v>2</v>
      </c>
      <c r="C12" s="18" t="s">
        <v>3</v>
      </c>
      <c r="D12" s="19" t="s">
        <v>4</v>
      </c>
      <c r="E12" s="20" t="s">
        <v>5</v>
      </c>
      <c r="F12" s="21" t="s">
        <v>6</v>
      </c>
      <c r="G12" s="22" t="s">
        <v>7</v>
      </c>
      <c r="H12" s="23" t="s">
        <v>8</v>
      </c>
      <c r="I12" s="24" t="s">
        <v>9</v>
      </c>
      <c r="J12" s="25" t="s">
        <v>10</v>
      </c>
      <c r="K12" s="25" t="s">
        <v>11</v>
      </c>
      <c r="L12" s="25" t="s">
        <v>12</v>
      </c>
      <c r="M12" s="25" t="s">
        <v>13</v>
      </c>
      <c r="N12" s="78" t="s">
        <v>176</v>
      </c>
    </row>
    <row r="13" spans="1:14" s="32" customFormat="1" ht="20.25" customHeight="1" x14ac:dyDescent="0.25">
      <c r="A13" s="110">
        <v>1</v>
      </c>
      <c r="B13" s="39">
        <v>42024</v>
      </c>
      <c r="C13" s="110" t="s">
        <v>14</v>
      </c>
      <c r="D13" s="26">
        <v>41862</v>
      </c>
      <c r="E13" s="27" t="s">
        <v>15</v>
      </c>
      <c r="F13" s="26">
        <v>41810</v>
      </c>
      <c r="G13" s="28" t="s">
        <v>16</v>
      </c>
      <c r="H13" s="29" t="s">
        <v>17</v>
      </c>
      <c r="I13" s="30"/>
      <c r="J13" s="31">
        <v>67760</v>
      </c>
      <c r="K13" s="111">
        <f t="shared" ref="K13:K53" si="0">J13-I13</f>
        <v>67760</v>
      </c>
      <c r="L13" s="40"/>
      <c r="M13" s="40"/>
      <c r="N13" s="104"/>
    </row>
    <row r="14" spans="1:14" s="32" customFormat="1" ht="45.75" customHeight="1" x14ac:dyDescent="0.25">
      <c r="A14" s="110">
        <v>2</v>
      </c>
      <c r="B14" s="66">
        <v>44040</v>
      </c>
      <c r="C14" s="55" t="s">
        <v>18</v>
      </c>
      <c r="D14" s="45" t="s">
        <v>162</v>
      </c>
      <c r="E14" s="44" t="s">
        <v>163</v>
      </c>
      <c r="F14" s="35">
        <v>43790</v>
      </c>
      <c r="G14" s="36" t="s">
        <v>19</v>
      </c>
      <c r="H14" s="37" t="s">
        <v>20</v>
      </c>
      <c r="I14" s="112">
        <f>'[1]DEUDA ADM. '!I21</f>
        <v>694964.78</v>
      </c>
      <c r="J14" s="113">
        <v>908668.44</v>
      </c>
      <c r="K14" s="114">
        <f t="shared" si="0"/>
        <v>213703.65999999992</v>
      </c>
      <c r="L14" s="65" t="str">
        <f>'[2]7) Compras y Contratacion'!$Q$11</f>
        <v>02/09/2021 28/07/2021</v>
      </c>
      <c r="M14" s="65" t="str">
        <f>'[2]7) Compras y Contratacion'!$P$11</f>
        <v>17359687-TR 6815887-TR</v>
      </c>
      <c r="N14" s="17" t="s">
        <v>21</v>
      </c>
    </row>
    <row r="15" spans="1:14" s="32" customFormat="1" ht="315" customHeight="1" x14ac:dyDescent="0.25">
      <c r="A15" s="106">
        <v>3</v>
      </c>
      <c r="B15" s="94">
        <v>44116</v>
      </c>
      <c r="C15" s="96" t="s">
        <v>25</v>
      </c>
      <c r="D15" s="98" t="s">
        <v>182</v>
      </c>
      <c r="E15" s="100" t="s">
        <v>183</v>
      </c>
      <c r="F15" s="86">
        <v>44077</v>
      </c>
      <c r="G15" s="96" t="s">
        <v>177</v>
      </c>
      <c r="H15" s="84" t="s">
        <v>178</v>
      </c>
      <c r="I15" s="88">
        <f>27812+19423+22620+9588+25187+765+8050+9200</f>
        <v>122645</v>
      </c>
      <c r="J15" s="102">
        <v>137250</v>
      </c>
      <c r="K15" s="90">
        <f t="shared" si="0"/>
        <v>14605</v>
      </c>
      <c r="L15" s="84" t="s">
        <v>180</v>
      </c>
      <c r="M15" s="84" t="s">
        <v>181</v>
      </c>
      <c r="N15" s="92" t="s">
        <v>21</v>
      </c>
    </row>
    <row r="16" spans="1:14" s="32" customFormat="1" ht="306.75" customHeight="1" x14ac:dyDescent="0.25">
      <c r="A16" s="107"/>
      <c r="B16" s="95"/>
      <c r="C16" s="97"/>
      <c r="D16" s="99"/>
      <c r="E16" s="101"/>
      <c r="F16" s="87"/>
      <c r="G16" s="97"/>
      <c r="H16" s="85"/>
      <c r="I16" s="89"/>
      <c r="J16" s="103"/>
      <c r="K16" s="91"/>
      <c r="L16" s="85"/>
      <c r="M16" s="85"/>
      <c r="N16" s="93"/>
    </row>
    <row r="17" spans="1:15" ht="337.5" customHeight="1" x14ac:dyDescent="0.25">
      <c r="A17" s="110">
        <v>4</v>
      </c>
      <c r="B17" s="66">
        <v>44160</v>
      </c>
      <c r="C17" s="55" t="s">
        <v>22</v>
      </c>
      <c r="D17" s="45" t="s">
        <v>164</v>
      </c>
      <c r="E17" s="44" t="s">
        <v>165</v>
      </c>
      <c r="F17" s="35">
        <v>44139</v>
      </c>
      <c r="G17" s="36" t="s">
        <v>23</v>
      </c>
      <c r="H17" s="37" t="s">
        <v>24</v>
      </c>
      <c r="I17" s="111">
        <f>'[1]DEUDA ADM. '!I25</f>
        <v>89680</v>
      </c>
      <c r="J17" s="113">
        <v>103840</v>
      </c>
      <c r="K17" s="111">
        <f t="shared" si="0"/>
        <v>14160</v>
      </c>
      <c r="L17" s="67" t="str">
        <f>'[2]7) Compras y Contratacion'!$Q$15</f>
        <v>11/12/2020 24/03/2021 31/03/2021 07/05/2021 27/07/2021 13/08/2021</v>
      </c>
      <c r="M17" s="67" t="str">
        <f>'[2]7) Compras y Contratacion'!$P$15</f>
        <v>27830515-TR 3084746-TR 3483303-TR 4618225-TR 7281872-TR 7564479-TR</v>
      </c>
      <c r="N17" s="77" t="s">
        <v>21</v>
      </c>
      <c r="O17" t="s">
        <v>179</v>
      </c>
    </row>
    <row r="18" spans="1:15" s="32" customFormat="1" ht="375" customHeight="1" x14ac:dyDescent="0.25">
      <c r="A18" s="110">
        <v>5</v>
      </c>
      <c r="B18" s="115">
        <v>44291</v>
      </c>
      <c r="C18" s="110" t="s">
        <v>25</v>
      </c>
      <c r="D18" s="65" t="s">
        <v>166</v>
      </c>
      <c r="E18" s="37" t="s">
        <v>167</v>
      </c>
      <c r="F18" s="39">
        <v>44231</v>
      </c>
      <c r="G18" s="40" t="s">
        <v>26</v>
      </c>
      <c r="H18" s="37" t="s">
        <v>27</v>
      </c>
      <c r="I18" s="111">
        <f>'[1]DEUDA ADM. '!I59</f>
        <v>78345</v>
      </c>
      <c r="J18" s="111">
        <v>108500</v>
      </c>
      <c r="K18" s="111">
        <f t="shared" si="0"/>
        <v>30155</v>
      </c>
      <c r="L18" s="68" t="str">
        <f>'[2]7) Compras y Contratacion'!$Q$18</f>
        <v>19/05/2021  25/05/2021 01/07/2021 28/07/2021 30/08/2021</v>
      </c>
      <c r="M18" s="65" t="str">
        <f>'[2]7) Compras y Contratacion'!$P$18</f>
        <v>4827685-TR 5544659-TR 6557077-TR 64499811-TR 8356750-TR</v>
      </c>
      <c r="N18" s="17" t="s">
        <v>21</v>
      </c>
    </row>
    <row r="19" spans="1:15" s="32" customFormat="1" ht="45" x14ac:dyDescent="0.25">
      <c r="A19" s="110">
        <v>6</v>
      </c>
      <c r="B19" s="115">
        <v>44305</v>
      </c>
      <c r="C19" s="110" t="s">
        <v>28</v>
      </c>
      <c r="D19" s="41" t="s">
        <v>168</v>
      </c>
      <c r="E19" s="42" t="s">
        <v>169</v>
      </c>
      <c r="F19" s="39">
        <v>44258</v>
      </c>
      <c r="G19" s="40" t="s">
        <v>29</v>
      </c>
      <c r="H19" s="37" t="s">
        <v>30</v>
      </c>
      <c r="I19" s="111">
        <f>'[1]DEUDA ADM. '!I67</f>
        <v>174640</v>
      </c>
      <c r="J19" s="113">
        <v>354000</v>
      </c>
      <c r="K19" s="111">
        <f t="shared" si="0"/>
        <v>179360</v>
      </c>
      <c r="L19" s="65" t="str">
        <f>'[2]7) Compras y Contratacion'!$Q$20</f>
        <v>05/05/2021 30/07/2021 30/08/2021</v>
      </c>
      <c r="M19" s="65" t="str">
        <f>'[2]7) Compras y Contratacion'!$P$20</f>
        <v>4611855-TR 7532392-TR 8381738-TR</v>
      </c>
      <c r="N19" s="17" t="s">
        <v>21</v>
      </c>
    </row>
    <row r="20" spans="1:15" s="32" customFormat="1" ht="390" x14ac:dyDescent="0.25">
      <c r="A20" s="110">
        <v>7</v>
      </c>
      <c r="B20" s="115">
        <v>44347</v>
      </c>
      <c r="C20" s="110" t="s">
        <v>31</v>
      </c>
      <c r="D20" s="65" t="s">
        <v>170</v>
      </c>
      <c r="E20" s="37" t="s">
        <v>171</v>
      </c>
      <c r="F20" s="41">
        <v>44285</v>
      </c>
      <c r="G20" s="40" t="s">
        <v>32</v>
      </c>
      <c r="H20" s="37" t="s">
        <v>33</v>
      </c>
      <c r="I20" s="111">
        <f>'[1]DEUDA ADM. '!I213</f>
        <v>541950.15999999992</v>
      </c>
      <c r="J20" s="113">
        <v>980000.01</v>
      </c>
      <c r="K20" s="111">
        <f t="shared" si="0"/>
        <v>438049.85000000009</v>
      </c>
      <c r="L20" s="65" t="str">
        <f>'[2]7) Compras y Contratacion'!$Q$26</f>
        <v>22/06/2021 07/07/2021 16/07/2021 27/07/2021 30/08/2021</v>
      </c>
      <c r="M20" s="65" t="str">
        <f>'[2]7) Compras y Contratacion'!$P$26</f>
        <v>6065987-TR 6569388-TR 6609740-TR 7281870-TR 8381739-TR</v>
      </c>
      <c r="N20" s="17" t="s">
        <v>21</v>
      </c>
    </row>
    <row r="21" spans="1:15" ht="45" x14ac:dyDescent="0.25">
      <c r="A21" s="110">
        <v>8</v>
      </c>
      <c r="B21" s="66">
        <v>44377</v>
      </c>
      <c r="C21" s="55" t="s">
        <v>34</v>
      </c>
      <c r="D21" s="45" t="str">
        <f>'[1]DEUDA ADM. '!D246</f>
        <v>23/06/2021, 28/06/2021, 01/07/2021</v>
      </c>
      <c r="E21" s="44" t="str">
        <f>'[1]DEUDA ADM. '!E246</f>
        <v>B1500000304,                  B1500000320, B1500000321</v>
      </c>
      <c r="F21" s="35">
        <v>44278</v>
      </c>
      <c r="G21" s="36" t="s">
        <v>35</v>
      </c>
      <c r="H21" s="37" t="s">
        <v>36</v>
      </c>
      <c r="I21" s="111">
        <f>'[1]DEUDA ADM. '!I246</f>
        <v>1324339.4300000002</v>
      </c>
      <c r="J21" s="113">
        <v>3036895.2</v>
      </c>
      <c r="K21" s="111">
        <f t="shared" si="0"/>
        <v>1712555.77</v>
      </c>
      <c r="L21" s="67" t="str">
        <f>'[2]7) Compras y Contratacion'!$Q$7</f>
        <v>21/07/2021 28/07/2021</v>
      </c>
      <c r="M21" s="67" t="str">
        <f>'[2]7) Compras y Contratacion'!$P$7</f>
        <v>6804230-TR 6815888-TR</v>
      </c>
      <c r="N21" s="17" t="s">
        <v>37</v>
      </c>
    </row>
    <row r="22" spans="1:15" ht="60" x14ac:dyDescent="0.25">
      <c r="A22" s="110">
        <v>9</v>
      </c>
      <c r="B22" s="66">
        <v>44406</v>
      </c>
      <c r="C22" s="55" t="s">
        <v>38</v>
      </c>
      <c r="D22" s="35">
        <v>44405</v>
      </c>
      <c r="E22" s="77" t="s">
        <v>39</v>
      </c>
      <c r="F22" s="66">
        <v>44386</v>
      </c>
      <c r="G22" s="36" t="s">
        <v>40</v>
      </c>
      <c r="H22" s="37" t="s">
        <v>41</v>
      </c>
      <c r="I22" s="116">
        <f>'[1]DEUDA ADM. '!I274</f>
        <v>81074</v>
      </c>
      <c r="J22" s="113">
        <v>405370</v>
      </c>
      <c r="K22" s="111">
        <f t="shared" si="0"/>
        <v>324296</v>
      </c>
      <c r="L22" s="80" t="s">
        <v>42</v>
      </c>
      <c r="M22" s="80"/>
      <c r="N22" s="104"/>
    </row>
    <row r="23" spans="1:15" s="32" customFormat="1" ht="285" x14ac:dyDescent="0.25">
      <c r="A23" s="110">
        <v>10</v>
      </c>
      <c r="B23" s="115">
        <v>44379</v>
      </c>
      <c r="C23" s="110" t="s">
        <v>25</v>
      </c>
      <c r="D23" s="45" t="s">
        <v>172</v>
      </c>
      <c r="E23" s="44" t="s">
        <v>173</v>
      </c>
      <c r="F23" s="39">
        <v>44341</v>
      </c>
      <c r="G23" s="40" t="s">
        <v>43</v>
      </c>
      <c r="H23" s="37" t="s">
        <v>44</v>
      </c>
      <c r="I23" s="111">
        <f>'[1]DEUDA ADM. '!I247</f>
        <v>31521</v>
      </c>
      <c r="J23" s="117">
        <v>101460</v>
      </c>
      <c r="K23" s="111">
        <f t="shared" si="0"/>
        <v>69939</v>
      </c>
      <c r="L23" s="69" t="str">
        <f>'[2]7) Compras y Contratacion'!$Q$48</f>
        <v>28/07/2021 30/08/2021</v>
      </c>
      <c r="M23" s="65" t="str">
        <f>'[2]7) Compras y Contratacion'!$P$48</f>
        <v>6894812-TR 8356751-TR</v>
      </c>
      <c r="N23" s="104" t="s">
        <v>21</v>
      </c>
    </row>
    <row r="24" spans="1:15" ht="45" x14ac:dyDescent="0.25">
      <c r="A24" s="110">
        <v>11</v>
      </c>
      <c r="B24" s="66">
        <v>44385</v>
      </c>
      <c r="C24" s="55" t="s">
        <v>45</v>
      </c>
      <c r="D24" s="35">
        <v>44383</v>
      </c>
      <c r="E24" s="77" t="s">
        <v>46</v>
      </c>
      <c r="F24" s="35">
        <v>44368</v>
      </c>
      <c r="G24" s="36" t="s">
        <v>47</v>
      </c>
      <c r="H24" s="37" t="s">
        <v>48</v>
      </c>
      <c r="I24" s="116">
        <f>'[1]DEUDA ADM. '!I254</f>
        <v>54933.72</v>
      </c>
      <c r="J24" s="113">
        <v>364801.17</v>
      </c>
      <c r="K24" s="111">
        <f t="shared" si="0"/>
        <v>309867.44999999995</v>
      </c>
      <c r="L24" s="69">
        <f>'[2]7) Compras y Contratacion'!$Q$72</f>
        <v>44406</v>
      </c>
      <c r="M24" s="69" t="str">
        <f>'[2]7) Compras y Contratacion'!$P$72</f>
        <v>7281871-TR</v>
      </c>
      <c r="N24" s="105"/>
    </row>
    <row r="25" spans="1:15" ht="30" x14ac:dyDescent="0.25">
      <c r="A25" s="110">
        <v>12</v>
      </c>
      <c r="B25" s="66">
        <v>44392</v>
      </c>
      <c r="C25" s="55" t="s">
        <v>49</v>
      </c>
      <c r="D25" s="35">
        <v>44390</v>
      </c>
      <c r="E25" s="77" t="s">
        <v>174</v>
      </c>
      <c r="F25" s="66">
        <v>44315</v>
      </c>
      <c r="G25" s="36" t="s">
        <v>50</v>
      </c>
      <c r="H25" s="37" t="s">
        <v>51</v>
      </c>
      <c r="I25" s="116">
        <v>786647.57</v>
      </c>
      <c r="J25" s="118">
        <v>3933237.86</v>
      </c>
      <c r="K25" s="111">
        <f t="shared" si="0"/>
        <v>3146590.29</v>
      </c>
      <c r="L25" s="69">
        <f>'[2]7) Compras y Contratacion'!$Q$8</f>
        <v>44420</v>
      </c>
      <c r="M25" s="69" t="str">
        <f>'[2]7) Compras y Contratacion'!$P$8</f>
        <v>7567541-TR</v>
      </c>
      <c r="N25" s="105"/>
    </row>
    <row r="26" spans="1:15" ht="60" x14ac:dyDescent="0.25">
      <c r="A26" s="110">
        <v>13</v>
      </c>
      <c r="B26" s="66">
        <v>44410</v>
      </c>
      <c r="C26" s="77" t="s">
        <v>52</v>
      </c>
      <c r="D26" s="35">
        <v>44355</v>
      </c>
      <c r="E26" s="77" t="s">
        <v>53</v>
      </c>
      <c r="F26" s="66">
        <v>44400</v>
      </c>
      <c r="G26" s="36" t="s">
        <v>54</v>
      </c>
      <c r="H26" s="37" t="s">
        <v>55</v>
      </c>
      <c r="I26" s="116">
        <v>39252.699999999997</v>
      </c>
      <c r="J26" s="118">
        <v>39252.699999999997</v>
      </c>
      <c r="K26" s="111">
        <f t="shared" si="0"/>
        <v>0</v>
      </c>
      <c r="L26" s="70">
        <f>'[2]7) Compras y Contratacion'!$Q$8</f>
        <v>44420</v>
      </c>
      <c r="M26" s="36" t="str">
        <f>'[2]7) Compras y Contratacion'!$P$8</f>
        <v>7567541-TR</v>
      </c>
      <c r="N26" s="33"/>
    </row>
    <row r="27" spans="1:15" ht="30" x14ac:dyDescent="0.25">
      <c r="A27" s="110">
        <v>14</v>
      </c>
      <c r="B27" s="66">
        <v>44411</v>
      </c>
      <c r="C27" s="55" t="s">
        <v>56</v>
      </c>
      <c r="D27" s="35"/>
      <c r="E27" s="77"/>
      <c r="F27" s="66"/>
      <c r="G27" s="36"/>
      <c r="H27" s="37" t="s">
        <v>57</v>
      </c>
      <c r="I27" s="116">
        <f>'[1]DEUDA ADM. '!I277</f>
        <v>43593.08</v>
      </c>
      <c r="J27" s="118">
        <v>43593.08</v>
      </c>
      <c r="K27" s="111">
        <f t="shared" si="0"/>
        <v>0</v>
      </c>
      <c r="L27" s="70">
        <v>44412</v>
      </c>
      <c r="M27" s="36" t="s">
        <v>58</v>
      </c>
      <c r="N27" s="33"/>
    </row>
    <row r="28" spans="1:15" ht="60" x14ac:dyDescent="0.25">
      <c r="A28" s="110">
        <v>15</v>
      </c>
      <c r="B28" s="66">
        <v>44412</v>
      </c>
      <c r="C28" s="55" t="s">
        <v>59</v>
      </c>
      <c r="D28" s="35">
        <v>44410</v>
      </c>
      <c r="E28" s="77" t="s">
        <v>60</v>
      </c>
      <c r="F28" s="66">
        <v>44399</v>
      </c>
      <c r="G28" s="36" t="s">
        <v>61</v>
      </c>
      <c r="H28" s="37" t="s">
        <v>62</v>
      </c>
      <c r="I28" s="116">
        <f>'[1]DEUDA ADM. '!I278</f>
        <v>23600</v>
      </c>
      <c r="J28" s="118">
        <v>23600</v>
      </c>
      <c r="K28" s="111">
        <f t="shared" si="0"/>
        <v>0</v>
      </c>
      <c r="L28" s="70">
        <f>'[2]7) Compras y Contratacion'!$Q$91</f>
        <v>44429</v>
      </c>
      <c r="M28" s="36" t="str">
        <f>'[2]7) Compras y Contratacion'!$P$91</f>
        <v>7786933-TR</v>
      </c>
      <c r="N28" s="33"/>
    </row>
    <row r="29" spans="1:15" ht="30" x14ac:dyDescent="0.25">
      <c r="A29" s="110">
        <v>16</v>
      </c>
      <c r="B29" s="66">
        <v>44413</v>
      </c>
      <c r="C29" s="55" t="s">
        <v>63</v>
      </c>
      <c r="D29" s="35"/>
      <c r="E29" s="77"/>
      <c r="F29" s="66"/>
      <c r="G29" s="36"/>
      <c r="H29" s="37" t="s">
        <v>64</v>
      </c>
      <c r="I29" s="116">
        <f>'[1]DEUDA ADM. '!I279</f>
        <v>399.73</v>
      </c>
      <c r="J29" s="118">
        <v>399.73</v>
      </c>
      <c r="K29" s="111">
        <f t="shared" si="0"/>
        <v>0</v>
      </c>
      <c r="L29" s="70">
        <v>44413</v>
      </c>
      <c r="M29" s="36" t="s">
        <v>65</v>
      </c>
      <c r="N29" s="33"/>
    </row>
    <row r="30" spans="1:15" ht="30" x14ac:dyDescent="0.25">
      <c r="A30" s="110">
        <v>17</v>
      </c>
      <c r="B30" s="66">
        <v>44413</v>
      </c>
      <c r="C30" s="55" t="s">
        <v>63</v>
      </c>
      <c r="D30" s="35"/>
      <c r="E30" s="77"/>
      <c r="F30" s="66"/>
      <c r="G30" s="36"/>
      <c r="H30" s="37" t="s">
        <v>66</v>
      </c>
      <c r="I30" s="116">
        <f>'[1]DEUDA ADM. '!I280</f>
        <v>431.71</v>
      </c>
      <c r="J30" s="118">
        <v>431.71</v>
      </c>
      <c r="K30" s="111">
        <f t="shared" si="0"/>
        <v>0</v>
      </c>
      <c r="L30" s="70">
        <v>44413</v>
      </c>
      <c r="M30" s="36" t="s">
        <v>67</v>
      </c>
      <c r="N30" s="33"/>
    </row>
    <row r="31" spans="1:15" ht="45" x14ac:dyDescent="0.25">
      <c r="A31" s="110">
        <v>18</v>
      </c>
      <c r="B31" s="66">
        <v>44413</v>
      </c>
      <c r="C31" s="55" t="s">
        <v>68</v>
      </c>
      <c r="D31" s="35">
        <v>44405</v>
      </c>
      <c r="E31" s="77" t="s">
        <v>69</v>
      </c>
      <c r="F31" s="66"/>
      <c r="G31" s="36"/>
      <c r="H31" s="37" t="s">
        <v>70</v>
      </c>
      <c r="I31" s="116">
        <f>'[1]DEUDA ADM. '!I281</f>
        <v>302747.65000000002</v>
      </c>
      <c r="J31" s="118">
        <v>302747.65000000002</v>
      </c>
      <c r="K31" s="111">
        <f t="shared" si="0"/>
        <v>0</v>
      </c>
      <c r="L31" s="70">
        <f>'[3]PAGOS TN ENE-DIC 2021'!$B$704</f>
        <v>44432</v>
      </c>
      <c r="M31" s="36" t="str">
        <f>'[3]PAGOS TN ENE-DIC 2021'!$C$704</f>
        <v>83785-TR</v>
      </c>
      <c r="N31" s="33"/>
    </row>
    <row r="32" spans="1:15" ht="61.5" customHeight="1" x14ac:dyDescent="0.25">
      <c r="A32" s="110">
        <v>19</v>
      </c>
      <c r="B32" s="66">
        <v>44418</v>
      </c>
      <c r="C32" s="55" t="s">
        <v>71</v>
      </c>
      <c r="D32" s="35">
        <v>44411</v>
      </c>
      <c r="E32" s="44" t="s">
        <v>72</v>
      </c>
      <c r="F32" s="66"/>
      <c r="G32" s="36"/>
      <c r="H32" s="37" t="s">
        <v>73</v>
      </c>
      <c r="I32" s="116">
        <f>'[1]DEUDA ADM. '!I282</f>
        <v>21428.74</v>
      </c>
      <c r="J32" s="118">
        <v>21428.74</v>
      </c>
      <c r="K32" s="111">
        <f t="shared" si="0"/>
        <v>0</v>
      </c>
      <c r="L32" s="70">
        <v>44440</v>
      </c>
      <c r="M32" s="36" t="s">
        <v>74</v>
      </c>
      <c r="N32" s="33"/>
    </row>
    <row r="33" spans="1:14" ht="61.5" customHeight="1" x14ac:dyDescent="0.25">
      <c r="A33" s="110">
        <v>20</v>
      </c>
      <c r="B33" s="66">
        <v>44418</v>
      </c>
      <c r="C33" s="55" t="s">
        <v>75</v>
      </c>
      <c r="D33" s="35">
        <v>44393</v>
      </c>
      <c r="E33" s="77" t="s">
        <v>76</v>
      </c>
      <c r="F33" s="66"/>
      <c r="G33" s="36"/>
      <c r="H33" s="37" t="s">
        <v>77</v>
      </c>
      <c r="I33" s="116">
        <f>'[1]DEUDA ADM. '!I283</f>
        <v>9625.5</v>
      </c>
      <c r="J33" s="118">
        <v>9625.5</v>
      </c>
      <c r="K33" s="111">
        <f t="shared" si="0"/>
        <v>0</v>
      </c>
      <c r="L33" s="70">
        <v>44438</v>
      </c>
      <c r="M33" s="36" t="s">
        <v>78</v>
      </c>
      <c r="N33" s="33"/>
    </row>
    <row r="34" spans="1:14" ht="47.25" customHeight="1" x14ac:dyDescent="0.25">
      <c r="A34" s="110">
        <v>21</v>
      </c>
      <c r="B34" s="66">
        <v>44419</v>
      </c>
      <c r="C34" s="55" t="s">
        <v>79</v>
      </c>
      <c r="D34" s="45" t="s">
        <v>160</v>
      </c>
      <c r="E34" s="44" t="s">
        <v>161</v>
      </c>
      <c r="F34" s="66">
        <v>44407</v>
      </c>
      <c r="G34" s="36" t="s">
        <v>80</v>
      </c>
      <c r="H34" s="37" t="s">
        <v>81</v>
      </c>
      <c r="I34" s="116">
        <f>'[1]DEUDA ADM. '!I284</f>
        <v>48438.12</v>
      </c>
      <c r="J34" s="118">
        <f>27325.85+21112.27</f>
        <v>48438.119999999995</v>
      </c>
      <c r="K34" s="111">
        <f t="shared" si="0"/>
        <v>0</v>
      </c>
      <c r="L34" s="70">
        <f>'[2]7) Compras y Contratacion'!$Q$97</f>
        <v>44438</v>
      </c>
      <c r="M34" s="36" t="str">
        <f>'[2]7) Compras y Contratacion'!$P$97</f>
        <v>8381740-TR</v>
      </c>
      <c r="N34" s="33"/>
    </row>
    <row r="35" spans="1:14" ht="45" x14ac:dyDescent="0.25">
      <c r="A35" s="110">
        <v>22</v>
      </c>
      <c r="B35" s="66">
        <v>44419</v>
      </c>
      <c r="C35" s="55" t="s">
        <v>82</v>
      </c>
      <c r="D35" s="35">
        <v>44410</v>
      </c>
      <c r="E35" s="77" t="s">
        <v>83</v>
      </c>
      <c r="F35" s="66">
        <v>44407</v>
      </c>
      <c r="G35" s="36" t="s">
        <v>84</v>
      </c>
      <c r="H35" s="37" t="s">
        <v>85</v>
      </c>
      <c r="I35" s="116">
        <f>'[1]DEUDA ADM. '!I285</f>
        <v>129670.2</v>
      </c>
      <c r="J35" s="118">
        <v>129670.2</v>
      </c>
      <c r="K35" s="111">
        <f t="shared" si="0"/>
        <v>0</v>
      </c>
      <c r="L35" s="70">
        <f>'[2]7) Compras y Contratacion'!$Q$98</f>
        <v>44438</v>
      </c>
      <c r="M35" s="36" t="str">
        <f>'[2]7) Compras y Contratacion'!$P$98</f>
        <v>8381742-TR</v>
      </c>
      <c r="N35" s="33"/>
    </row>
    <row r="36" spans="1:14" ht="45" x14ac:dyDescent="0.25">
      <c r="A36" s="110">
        <v>23</v>
      </c>
      <c r="B36" s="66">
        <v>44420</v>
      </c>
      <c r="C36" s="55" t="s">
        <v>86</v>
      </c>
      <c r="D36" s="35">
        <v>44347</v>
      </c>
      <c r="E36" s="77" t="s">
        <v>87</v>
      </c>
      <c r="F36" s="66">
        <v>44329</v>
      </c>
      <c r="G36" s="36" t="s">
        <v>88</v>
      </c>
      <c r="H36" s="37" t="s">
        <v>89</v>
      </c>
      <c r="I36" s="116">
        <f>'[1]DEUDA ADM. '!I286</f>
        <v>170067.5</v>
      </c>
      <c r="J36" s="118">
        <v>170067.5</v>
      </c>
      <c r="K36" s="111">
        <f t="shared" si="0"/>
        <v>0</v>
      </c>
      <c r="L36" s="70">
        <f>'[2]7) Compras y Contratacion'!$Q$43</f>
        <v>44438</v>
      </c>
      <c r="M36" s="36" t="str">
        <f>'[2]7) Compras y Contratacion'!$P$43</f>
        <v>8381743-TR</v>
      </c>
      <c r="N36" s="33"/>
    </row>
    <row r="37" spans="1:14" ht="45" x14ac:dyDescent="0.25">
      <c r="A37" s="110">
        <v>24</v>
      </c>
      <c r="B37" s="66">
        <v>44420</v>
      </c>
      <c r="C37" s="110" t="s">
        <v>68</v>
      </c>
      <c r="D37" s="35">
        <v>44405</v>
      </c>
      <c r="E37" s="77" t="s">
        <v>90</v>
      </c>
      <c r="F37" s="66"/>
      <c r="G37" s="36"/>
      <c r="H37" s="37" t="s">
        <v>91</v>
      </c>
      <c r="I37" s="116">
        <f>'[1]DEUDA ADM. '!I287</f>
        <v>23978.5</v>
      </c>
      <c r="J37" s="118">
        <v>23978.5</v>
      </c>
      <c r="K37" s="111">
        <f t="shared" si="0"/>
        <v>0</v>
      </c>
      <c r="L37" s="80" t="s">
        <v>42</v>
      </c>
      <c r="M37" s="80"/>
      <c r="N37" s="33"/>
    </row>
    <row r="38" spans="1:14" ht="30" x14ac:dyDescent="0.25">
      <c r="A38" s="110">
        <v>25</v>
      </c>
      <c r="B38" s="66">
        <v>44425</v>
      </c>
      <c r="C38" s="46" t="s">
        <v>92</v>
      </c>
      <c r="D38" s="35">
        <v>44403</v>
      </c>
      <c r="E38" s="77" t="s">
        <v>93</v>
      </c>
      <c r="F38" s="66">
        <v>44383</v>
      </c>
      <c r="G38" s="36" t="s">
        <v>94</v>
      </c>
      <c r="H38" s="37" t="s">
        <v>95</v>
      </c>
      <c r="I38" s="116">
        <f>'[1]DEUDA ADM. '!I288</f>
        <v>16992</v>
      </c>
      <c r="J38" s="118">
        <v>16992</v>
      </c>
      <c r="K38" s="111">
        <f t="shared" si="0"/>
        <v>0</v>
      </c>
      <c r="L38" s="70">
        <f>'[2]7) Compras y Contratacion'!$Q$78</f>
        <v>0</v>
      </c>
      <c r="M38" s="36">
        <f>'[2]7) Compras y Contratacion'!$P$78</f>
        <v>0</v>
      </c>
      <c r="N38" s="33"/>
    </row>
    <row r="39" spans="1:14" ht="45" x14ac:dyDescent="0.25">
      <c r="A39" s="110">
        <v>26</v>
      </c>
      <c r="B39" s="66">
        <v>44425</v>
      </c>
      <c r="C39" s="55" t="s">
        <v>96</v>
      </c>
      <c r="D39" s="35">
        <v>44419</v>
      </c>
      <c r="E39" s="77" t="s">
        <v>97</v>
      </c>
      <c r="F39" s="66">
        <v>44413</v>
      </c>
      <c r="G39" s="36" t="s">
        <v>98</v>
      </c>
      <c r="H39" s="37" t="s">
        <v>99</v>
      </c>
      <c r="I39" s="116">
        <f>'[1]DEUDA ADM. '!I289</f>
        <v>9345.6</v>
      </c>
      <c r="J39" s="118">
        <v>9345.6</v>
      </c>
      <c r="K39" s="111">
        <f t="shared" si="0"/>
        <v>0</v>
      </c>
      <c r="L39" s="70">
        <f>'[2]7) Compras y Contratacion'!$Q$101</f>
        <v>0</v>
      </c>
      <c r="M39" s="36">
        <f>'[2]7) Compras y Contratacion'!$P$101</f>
        <v>0</v>
      </c>
      <c r="N39" s="33"/>
    </row>
    <row r="40" spans="1:14" ht="45" x14ac:dyDescent="0.25">
      <c r="A40" s="110">
        <v>27</v>
      </c>
      <c r="B40" s="66">
        <v>44425</v>
      </c>
      <c r="C40" s="55" t="s">
        <v>100</v>
      </c>
      <c r="D40" s="35">
        <v>44418</v>
      </c>
      <c r="E40" s="77" t="s">
        <v>101</v>
      </c>
      <c r="F40" s="66">
        <v>44413</v>
      </c>
      <c r="G40" s="36" t="s">
        <v>102</v>
      </c>
      <c r="H40" s="37" t="s">
        <v>103</v>
      </c>
      <c r="I40" s="116">
        <f>'[1]DEUDA ADM. '!I290</f>
        <v>14112.8</v>
      </c>
      <c r="J40" s="118">
        <v>14112.8</v>
      </c>
      <c r="K40" s="111">
        <f t="shared" si="0"/>
        <v>0</v>
      </c>
      <c r="L40" s="70">
        <f>'[2]7) Compras y Contratacion'!$Q$103</f>
        <v>0</v>
      </c>
      <c r="M40" s="36">
        <f>'[2]7) Compras y Contratacion'!$P$103</f>
        <v>0</v>
      </c>
      <c r="N40" s="33"/>
    </row>
    <row r="41" spans="1:14" ht="45" x14ac:dyDescent="0.25">
      <c r="A41" s="110">
        <v>28</v>
      </c>
      <c r="B41" s="66">
        <v>44426</v>
      </c>
      <c r="C41" s="55" t="s">
        <v>86</v>
      </c>
      <c r="D41" s="35">
        <v>44417</v>
      </c>
      <c r="E41" s="77" t="s">
        <v>104</v>
      </c>
      <c r="F41" s="66">
        <v>44414</v>
      </c>
      <c r="G41" s="36" t="s">
        <v>105</v>
      </c>
      <c r="H41" s="37" t="s">
        <v>103</v>
      </c>
      <c r="I41" s="116">
        <f>'[1]DEUDA ADM. '!I291</f>
        <v>14648.52</v>
      </c>
      <c r="J41" s="118">
        <v>14648.52</v>
      </c>
      <c r="K41" s="111">
        <f t="shared" si="0"/>
        <v>0</v>
      </c>
      <c r="L41" s="70">
        <f>'[2]7) Compras y Contratacion'!$Q$105</f>
        <v>0</v>
      </c>
      <c r="M41" s="36">
        <f>'[2]7) Compras y Contratacion'!$P$105</f>
        <v>0</v>
      </c>
      <c r="N41" s="33"/>
    </row>
    <row r="42" spans="1:14" ht="45" x14ac:dyDescent="0.25">
      <c r="A42" s="110">
        <v>29</v>
      </c>
      <c r="B42" s="66">
        <v>44427</v>
      </c>
      <c r="C42" s="55" t="s">
        <v>106</v>
      </c>
      <c r="D42" s="35">
        <v>44420</v>
      </c>
      <c r="E42" s="77" t="s">
        <v>107</v>
      </c>
      <c r="F42" s="66">
        <v>44405</v>
      </c>
      <c r="G42" s="36" t="s">
        <v>108</v>
      </c>
      <c r="H42" s="37" t="s">
        <v>109</v>
      </c>
      <c r="I42" s="116">
        <f>'[1]DEUDA ADM. '!I292</f>
        <v>49615.32</v>
      </c>
      <c r="J42" s="118">
        <v>49615.32</v>
      </c>
      <c r="K42" s="111">
        <f t="shared" si="0"/>
        <v>0</v>
      </c>
      <c r="L42" s="80" t="s">
        <v>42</v>
      </c>
      <c r="M42" s="80"/>
      <c r="N42" s="33"/>
    </row>
    <row r="43" spans="1:14" ht="75" x14ac:dyDescent="0.25">
      <c r="A43" s="110">
        <v>30</v>
      </c>
      <c r="B43" s="66">
        <v>44427</v>
      </c>
      <c r="C43" s="55" t="s">
        <v>110</v>
      </c>
      <c r="D43" s="35">
        <v>44421</v>
      </c>
      <c r="E43" s="77" t="s">
        <v>111</v>
      </c>
      <c r="F43" s="66">
        <v>44413</v>
      </c>
      <c r="G43" s="40" t="s">
        <v>112</v>
      </c>
      <c r="H43" s="37" t="s">
        <v>113</v>
      </c>
      <c r="I43" s="116">
        <f>'[1]DEUDA ADM. '!I293</f>
        <v>10022.31</v>
      </c>
      <c r="J43" s="118">
        <v>10022.31</v>
      </c>
      <c r="K43" s="111">
        <f t="shared" si="0"/>
        <v>0</v>
      </c>
      <c r="L43" s="80" t="s">
        <v>42</v>
      </c>
      <c r="M43" s="80"/>
      <c r="N43" s="33"/>
    </row>
    <row r="44" spans="1:14" ht="45" x14ac:dyDescent="0.25">
      <c r="A44" s="110">
        <v>31</v>
      </c>
      <c r="B44" s="66">
        <v>44431</v>
      </c>
      <c r="C44" s="55" t="s">
        <v>114</v>
      </c>
      <c r="D44" s="35">
        <v>44426</v>
      </c>
      <c r="E44" s="77" t="s">
        <v>115</v>
      </c>
      <c r="F44" s="66">
        <v>44421</v>
      </c>
      <c r="G44" s="36" t="s">
        <v>116</v>
      </c>
      <c r="H44" s="37" t="s">
        <v>117</v>
      </c>
      <c r="I44" s="116">
        <f>'[1]DEUDA ADM. '!I294</f>
        <v>28320</v>
      </c>
      <c r="J44" s="118">
        <v>28320</v>
      </c>
      <c r="K44" s="111">
        <f t="shared" si="0"/>
        <v>0</v>
      </c>
      <c r="L44" s="80" t="s">
        <v>42</v>
      </c>
      <c r="M44" s="80"/>
      <c r="N44" s="33"/>
    </row>
    <row r="45" spans="1:14" ht="45" x14ac:dyDescent="0.25">
      <c r="A45" s="110">
        <v>32</v>
      </c>
      <c r="B45" s="66">
        <v>44431</v>
      </c>
      <c r="C45" s="55" t="s">
        <v>118</v>
      </c>
      <c r="D45" s="35">
        <v>44426</v>
      </c>
      <c r="E45" s="77" t="s">
        <v>119</v>
      </c>
      <c r="F45" s="66">
        <v>44417</v>
      </c>
      <c r="G45" s="36" t="s">
        <v>120</v>
      </c>
      <c r="H45" s="37" t="s">
        <v>121</v>
      </c>
      <c r="I45" s="116">
        <f>'[1]DEUDA ADM. '!I295</f>
        <v>10614.1</v>
      </c>
      <c r="J45" s="118">
        <v>10614.1</v>
      </c>
      <c r="K45" s="111">
        <f t="shared" si="0"/>
        <v>0</v>
      </c>
      <c r="L45" s="80" t="s">
        <v>42</v>
      </c>
      <c r="M45" s="80"/>
      <c r="N45" s="33"/>
    </row>
    <row r="46" spans="1:14" ht="30" x14ac:dyDescent="0.25">
      <c r="A46" s="110">
        <v>33</v>
      </c>
      <c r="B46" s="66">
        <v>44432</v>
      </c>
      <c r="C46" s="55" t="s">
        <v>122</v>
      </c>
      <c r="D46" s="35"/>
      <c r="E46" s="77"/>
      <c r="F46" s="66"/>
      <c r="G46" s="36"/>
      <c r="H46" s="37" t="s">
        <v>123</v>
      </c>
      <c r="I46" s="116">
        <f>'[1]DEUDA ADM. '!I296</f>
        <v>50724.01</v>
      </c>
      <c r="J46" s="118">
        <v>50724.01</v>
      </c>
      <c r="K46" s="111">
        <f t="shared" si="0"/>
        <v>0</v>
      </c>
      <c r="L46" s="70">
        <v>44432</v>
      </c>
      <c r="M46" s="36" t="s">
        <v>124</v>
      </c>
      <c r="N46" s="33"/>
    </row>
    <row r="47" spans="1:14" ht="45" x14ac:dyDescent="0.25">
      <c r="A47" s="110">
        <v>34</v>
      </c>
      <c r="B47" s="66">
        <v>44432</v>
      </c>
      <c r="C47" s="55" t="s">
        <v>125</v>
      </c>
      <c r="D47" s="35">
        <v>44412</v>
      </c>
      <c r="E47" s="77" t="s">
        <v>126</v>
      </c>
      <c r="F47" s="66"/>
      <c r="G47" s="36"/>
      <c r="H47" s="37" t="s">
        <v>127</v>
      </c>
      <c r="I47" s="116">
        <f>'[1]DEUDA ADM. '!I297</f>
        <v>44000</v>
      </c>
      <c r="J47" s="118">
        <v>44000</v>
      </c>
      <c r="K47" s="111">
        <f t="shared" si="0"/>
        <v>0</v>
      </c>
      <c r="L47" s="80" t="s">
        <v>42</v>
      </c>
      <c r="M47" s="80"/>
      <c r="N47" s="33"/>
    </row>
    <row r="48" spans="1:14" ht="60" x14ac:dyDescent="0.25">
      <c r="A48" s="110">
        <v>35</v>
      </c>
      <c r="B48" s="66">
        <v>44432</v>
      </c>
      <c r="C48" s="55" t="s">
        <v>128</v>
      </c>
      <c r="D48" s="35">
        <v>44427</v>
      </c>
      <c r="E48" s="77" t="s">
        <v>129</v>
      </c>
      <c r="F48" s="66">
        <v>44418</v>
      </c>
      <c r="G48" s="36" t="s">
        <v>130</v>
      </c>
      <c r="H48" s="37" t="s">
        <v>131</v>
      </c>
      <c r="I48" s="116">
        <f>'[1]DEUDA ADM. '!I298</f>
        <v>491861.77</v>
      </c>
      <c r="J48" s="118">
        <v>491861.77</v>
      </c>
      <c r="K48" s="111">
        <f t="shared" si="0"/>
        <v>0</v>
      </c>
      <c r="L48" s="80" t="s">
        <v>42</v>
      </c>
      <c r="M48" s="80"/>
      <c r="N48" s="33"/>
    </row>
    <row r="49" spans="1:14" ht="60" x14ac:dyDescent="0.25">
      <c r="A49" s="110">
        <v>36</v>
      </c>
      <c r="B49" s="66">
        <v>44432</v>
      </c>
      <c r="C49" s="55" t="s">
        <v>82</v>
      </c>
      <c r="D49" s="35">
        <v>44427</v>
      </c>
      <c r="E49" s="77" t="s">
        <v>132</v>
      </c>
      <c r="F49" s="66">
        <v>44420</v>
      </c>
      <c r="G49" s="36" t="s">
        <v>133</v>
      </c>
      <c r="H49" s="37" t="s">
        <v>134</v>
      </c>
      <c r="I49" s="116">
        <f>'[1]DEUDA ADM. '!I299</f>
        <v>7434</v>
      </c>
      <c r="J49" s="118">
        <v>7434</v>
      </c>
      <c r="K49" s="111">
        <f t="shared" si="0"/>
        <v>0</v>
      </c>
      <c r="L49" s="80" t="s">
        <v>42</v>
      </c>
      <c r="M49" s="80"/>
      <c r="N49" s="33"/>
    </row>
    <row r="50" spans="1:14" ht="30" x14ac:dyDescent="0.25">
      <c r="A50" s="110">
        <v>37</v>
      </c>
      <c r="B50" s="66">
        <v>44435</v>
      </c>
      <c r="C50" s="55" t="s">
        <v>135</v>
      </c>
      <c r="D50" s="35">
        <v>44434</v>
      </c>
      <c r="E50" s="77" t="s">
        <v>136</v>
      </c>
      <c r="F50" s="66">
        <v>44420</v>
      </c>
      <c r="G50" s="36" t="s">
        <v>137</v>
      </c>
      <c r="H50" s="37" t="s">
        <v>138</v>
      </c>
      <c r="I50" s="116">
        <f>'[1]DEUDA ADM. '!I300</f>
        <v>12980</v>
      </c>
      <c r="J50" s="118">
        <v>12980</v>
      </c>
      <c r="K50" s="111">
        <f t="shared" si="0"/>
        <v>0</v>
      </c>
      <c r="L50" s="80" t="s">
        <v>42</v>
      </c>
      <c r="M50" s="80"/>
      <c r="N50" s="33"/>
    </row>
    <row r="51" spans="1:14" ht="45" x14ac:dyDescent="0.25">
      <c r="A51" s="110">
        <v>38</v>
      </c>
      <c r="B51" s="66">
        <v>44439</v>
      </c>
      <c r="C51" s="55" t="s">
        <v>139</v>
      </c>
      <c r="D51" s="35">
        <v>44434</v>
      </c>
      <c r="E51" s="77" t="s">
        <v>140</v>
      </c>
      <c r="F51" s="66">
        <v>44417</v>
      </c>
      <c r="G51" s="36" t="s">
        <v>141</v>
      </c>
      <c r="H51" s="37" t="s">
        <v>142</v>
      </c>
      <c r="I51" s="116">
        <f>'[1]DEUDA ADM. '!I301</f>
        <v>39530</v>
      </c>
      <c r="J51" s="118">
        <v>39530</v>
      </c>
      <c r="K51" s="111">
        <f t="shared" si="0"/>
        <v>0</v>
      </c>
      <c r="L51" s="80" t="s">
        <v>42</v>
      </c>
      <c r="M51" s="80"/>
      <c r="N51" s="33"/>
    </row>
    <row r="52" spans="1:14" ht="45" x14ac:dyDescent="0.25">
      <c r="A52" s="110">
        <v>39</v>
      </c>
      <c r="B52" s="66">
        <v>44439</v>
      </c>
      <c r="C52" s="55" t="s">
        <v>143</v>
      </c>
      <c r="D52" s="35">
        <v>44426</v>
      </c>
      <c r="E52" s="77" t="s">
        <v>144</v>
      </c>
      <c r="F52" s="66">
        <v>44379</v>
      </c>
      <c r="G52" s="36" t="s">
        <v>145</v>
      </c>
      <c r="H52" s="37" t="s">
        <v>146</v>
      </c>
      <c r="I52" s="116">
        <f>'[1]DEUDA ADM. '!I302</f>
        <v>2635809.92</v>
      </c>
      <c r="J52" s="118">
        <v>2635809.92</v>
      </c>
      <c r="K52" s="111">
        <f t="shared" si="0"/>
        <v>0</v>
      </c>
      <c r="L52" s="80" t="s">
        <v>42</v>
      </c>
      <c r="M52" s="80"/>
      <c r="N52" s="33"/>
    </row>
    <row r="53" spans="1:14" ht="30" customHeight="1" x14ac:dyDescent="0.25">
      <c r="A53" s="110">
        <v>40</v>
      </c>
      <c r="B53" s="66">
        <v>44439</v>
      </c>
      <c r="C53" s="55" t="s">
        <v>147</v>
      </c>
      <c r="D53" s="35">
        <v>44435</v>
      </c>
      <c r="E53" s="77" t="s">
        <v>148</v>
      </c>
      <c r="F53" s="66">
        <v>44432</v>
      </c>
      <c r="G53" s="36" t="s">
        <v>149</v>
      </c>
      <c r="H53" s="37" t="s">
        <v>150</v>
      </c>
      <c r="I53" s="116">
        <f>'[1]DEUDA ADM. '!I303</f>
        <v>37736.400000000001</v>
      </c>
      <c r="J53" s="118">
        <v>37736.400000000001</v>
      </c>
      <c r="K53" s="111">
        <f t="shared" si="0"/>
        <v>0</v>
      </c>
      <c r="L53" s="80" t="s">
        <v>42</v>
      </c>
      <c r="M53" s="80"/>
      <c r="N53" s="33"/>
    </row>
    <row r="54" spans="1:14" x14ac:dyDescent="0.25">
      <c r="A54" s="17"/>
      <c r="B54" s="57"/>
      <c r="C54" s="58"/>
      <c r="D54" s="59"/>
      <c r="E54" s="60"/>
      <c r="F54" s="59"/>
      <c r="G54" s="61"/>
      <c r="H54" s="56"/>
      <c r="I54" s="62">
        <f>SUM(I13:I53)</f>
        <v>8267720.8399999999</v>
      </c>
      <c r="J54" s="63">
        <f>SUM(J13:J53)</f>
        <v>14788762.859999999</v>
      </c>
      <c r="K54" s="62">
        <f>SUM(K13:K53)</f>
        <v>6521042.0200000005</v>
      </c>
    </row>
    <row r="55" spans="1:14" x14ac:dyDescent="0.25">
      <c r="A55" s="108"/>
      <c r="C55" s="71"/>
      <c r="D55" s="72"/>
      <c r="E55" s="73"/>
      <c r="F55" s="72"/>
      <c r="G55" s="74"/>
      <c r="H55" s="1"/>
      <c r="I55" s="75"/>
      <c r="J55" s="76"/>
      <c r="K55" s="75"/>
    </row>
    <row r="56" spans="1:14" x14ac:dyDescent="0.25">
      <c r="A56" s="109"/>
      <c r="C56" s="71"/>
      <c r="D56" s="72"/>
      <c r="E56" s="73"/>
      <c r="F56" s="72"/>
      <c r="G56" s="74"/>
      <c r="H56" s="1"/>
      <c r="I56" s="75"/>
      <c r="J56" s="76"/>
      <c r="K56" s="75"/>
    </row>
    <row r="57" spans="1:14" x14ac:dyDescent="0.25">
      <c r="C57" s="71"/>
      <c r="D57" s="72"/>
      <c r="E57" s="73"/>
      <c r="F57" s="72"/>
      <c r="G57" s="74"/>
      <c r="H57" s="1"/>
      <c r="I57" s="75"/>
      <c r="J57" s="76"/>
      <c r="K57" s="75"/>
    </row>
    <row r="58" spans="1:14" x14ac:dyDescent="0.25">
      <c r="C58" s="71"/>
      <c r="D58" s="72"/>
      <c r="E58" s="73"/>
      <c r="F58" s="72"/>
      <c r="G58" s="74"/>
      <c r="H58" s="1"/>
      <c r="I58" s="75"/>
      <c r="J58" s="76"/>
      <c r="K58" s="75"/>
    </row>
    <row r="59" spans="1:14" s="16" customFormat="1" x14ac:dyDescent="0.25">
      <c r="A59" s="1"/>
      <c r="B59" s="2"/>
      <c r="C59"/>
      <c r="D59" s="11"/>
      <c r="E59" s="47"/>
      <c r="F59" s="11"/>
      <c r="G59" s="43"/>
      <c r="H59" s="32"/>
      <c r="J59" s="48"/>
      <c r="L59"/>
      <c r="M59"/>
      <c r="N59"/>
    </row>
    <row r="60" spans="1:14" s="16" customFormat="1" ht="20.25" customHeight="1" x14ac:dyDescent="0.3">
      <c r="A60" s="1"/>
      <c r="B60" s="2"/>
      <c r="C60" s="49" t="s">
        <v>151</v>
      </c>
      <c r="D60" s="53"/>
      <c r="E60" s="81" t="s">
        <v>152</v>
      </c>
      <c r="F60" s="81"/>
      <c r="G60" s="43"/>
      <c r="H60" s="50" t="s">
        <v>153</v>
      </c>
      <c r="J60" s="48"/>
      <c r="L60"/>
      <c r="M60"/>
      <c r="N60"/>
    </row>
    <row r="61" spans="1:14" s="16" customFormat="1" ht="15.75" x14ac:dyDescent="0.25">
      <c r="A61" s="1"/>
      <c r="B61" s="2"/>
      <c r="C61" s="51" t="s">
        <v>154</v>
      </c>
      <c r="D61" s="54"/>
      <c r="E61" s="79" t="s">
        <v>155</v>
      </c>
      <c r="F61" s="79"/>
      <c r="G61" s="43"/>
      <c r="H61" s="52" t="s">
        <v>156</v>
      </c>
      <c r="J61" s="48"/>
      <c r="L61"/>
      <c r="M61"/>
      <c r="N61"/>
    </row>
    <row r="62" spans="1:14" s="16" customFormat="1" ht="15.75" customHeight="1" x14ac:dyDescent="0.25">
      <c r="A62" s="1"/>
      <c r="B62" s="2"/>
      <c r="C62" s="51" t="s">
        <v>157</v>
      </c>
      <c r="D62" s="54"/>
      <c r="E62" s="79" t="s">
        <v>158</v>
      </c>
      <c r="F62" s="79"/>
      <c r="G62" s="43"/>
      <c r="H62" s="52" t="s">
        <v>159</v>
      </c>
      <c r="J62" s="48"/>
      <c r="L62"/>
      <c r="M62"/>
      <c r="N62"/>
    </row>
    <row r="63" spans="1:14" s="16" customFormat="1" x14ac:dyDescent="0.25">
      <c r="A63" s="1"/>
      <c r="B63" s="2"/>
      <c r="C63"/>
      <c r="D63" s="11"/>
      <c r="E63" s="47"/>
      <c r="F63" s="11"/>
      <c r="G63" s="43"/>
      <c r="H63" s="32"/>
      <c r="J63" s="48"/>
      <c r="L63"/>
      <c r="M63"/>
      <c r="N63"/>
    </row>
    <row r="64" spans="1:14" s="16" customFormat="1" x14ac:dyDescent="0.25">
      <c r="A64" s="1"/>
      <c r="B64" s="2"/>
      <c r="C64"/>
      <c r="D64" s="11"/>
      <c r="E64" s="47"/>
      <c r="F64" s="11"/>
      <c r="G64" s="43"/>
      <c r="H64" s="32"/>
      <c r="J64" s="48"/>
      <c r="L64"/>
      <c r="M64"/>
      <c r="N64"/>
    </row>
    <row r="65" spans="1:14" s="16" customFormat="1" x14ac:dyDescent="0.25">
      <c r="A65" s="1"/>
      <c r="B65" s="2"/>
      <c r="C65"/>
      <c r="D65" s="11"/>
      <c r="E65" s="47"/>
      <c r="F65" s="11"/>
      <c r="G65" s="43"/>
      <c r="H65" s="32"/>
      <c r="J65" s="48"/>
      <c r="L65"/>
      <c r="M65"/>
      <c r="N65"/>
    </row>
    <row r="66" spans="1:14" s="16" customFormat="1" x14ac:dyDescent="0.25">
      <c r="A66" s="1"/>
      <c r="B66" s="2"/>
      <c r="C66"/>
      <c r="D66" s="11"/>
      <c r="E66" s="47"/>
      <c r="F66" s="11"/>
      <c r="G66" s="43"/>
      <c r="H66" s="32"/>
      <c r="J66" s="48"/>
      <c r="L66"/>
      <c r="M66"/>
      <c r="N66"/>
    </row>
    <row r="67" spans="1:14" s="16" customFormat="1" x14ac:dyDescent="0.25">
      <c r="A67" s="1"/>
      <c r="B67" s="2"/>
      <c r="C67"/>
      <c r="D67" s="11"/>
      <c r="E67" s="47"/>
      <c r="F67" s="11"/>
      <c r="G67" s="43"/>
      <c r="H67" s="32"/>
      <c r="J67" s="48"/>
      <c r="L67"/>
      <c r="M67"/>
      <c r="N67"/>
    </row>
    <row r="68" spans="1:14" s="16" customFormat="1" x14ac:dyDescent="0.25">
      <c r="A68" s="1"/>
      <c r="B68" s="2"/>
      <c r="C68"/>
      <c r="D68" s="11"/>
      <c r="E68" s="47"/>
      <c r="F68" s="11"/>
      <c r="G68" s="43"/>
      <c r="H68" s="32"/>
      <c r="J68" s="48"/>
      <c r="L68"/>
      <c r="M68"/>
      <c r="N68"/>
    </row>
    <row r="69" spans="1:14" s="16" customFormat="1" x14ac:dyDescent="0.25">
      <c r="A69" s="1"/>
      <c r="B69" s="2"/>
      <c r="C69"/>
      <c r="D69" s="11"/>
      <c r="E69" s="47"/>
      <c r="F69" s="11"/>
      <c r="G69" s="43"/>
      <c r="H69" s="32"/>
      <c r="J69" s="48"/>
      <c r="L69"/>
      <c r="M69"/>
      <c r="N69"/>
    </row>
    <row r="70" spans="1:14" s="16" customFormat="1" x14ac:dyDescent="0.25">
      <c r="A70" s="1"/>
      <c r="B70" s="2"/>
      <c r="C70"/>
      <c r="D70" s="11"/>
      <c r="E70" s="47"/>
      <c r="F70" s="11"/>
      <c r="G70" s="43"/>
      <c r="H70" s="32"/>
      <c r="J70" s="48"/>
      <c r="L70"/>
      <c r="M70"/>
      <c r="N70"/>
    </row>
    <row r="72" spans="1:14" s="16" customFormat="1" x14ac:dyDescent="0.25">
      <c r="A72" s="1"/>
      <c r="B72" s="2"/>
      <c r="C72"/>
      <c r="D72" s="38"/>
      <c r="E72" s="34"/>
      <c r="F72" s="11"/>
      <c r="G72" s="43"/>
      <c r="H72" s="32"/>
      <c r="J72" s="48"/>
      <c r="L72"/>
      <c r="M72"/>
      <c r="N72"/>
    </row>
    <row r="73" spans="1:14" s="16" customFormat="1" x14ac:dyDescent="0.25">
      <c r="A73" s="1"/>
      <c r="B73" s="2"/>
      <c r="C73"/>
      <c r="D73" s="11"/>
      <c r="E73" s="47"/>
      <c r="F73" s="11"/>
      <c r="G73" s="43"/>
      <c r="H73" s="32"/>
      <c r="J73" s="48"/>
      <c r="L73"/>
      <c r="M73"/>
      <c r="N73"/>
    </row>
    <row r="74" spans="1:14" s="11" customFormat="1" x14ac:dyDescent="0.25">
      <c r="A74" s="1"/>
      <c r="B74" s="2"/>
      <c r="C74"/>
      <c r="G74" s="43"/>
      <c r="H74" s="32"/>
      <c r="I74" s="16"/>
      <c r="J74" s="48"/>
      <c r="K74" s="16"/>
      <c r="L74"/>
      <c r="M74"/>
      <c r="N74"/>
    </row>
    <row r="75" spans="1:14" s="11" customFormat="1" x14ac:dyDescent="0.25">
      <c r="A75" s="1"/>
      <c r="B75" s="2"/>
      <c r="C75"/>
      <c r="G75" s="43"/>
      <c r="H75" s="32"/>
      <c r="I75" s="16"/>
      <c r="J75" s="48"/>
      <c r="K75" s="16"/>
      <c r="L75"/>
      <c r="M75"/>
      <c r="N75"/>
    </row>
    <row r="76" spans="1:14" s="11" customFormat="1" x14ac:dyDescent="0.25">
      <c r="A76" s="1"/>
      <c r="B76" s="2"/>
      <c r="C76"/>
      <c r="E76" s="47"/>
      <c r="G76" s="43"/>
      <c r="H76" s="32"/>
      <c r="I76" s="16"/>
      <c r="J76" s="48"/>
      <c r="K76" s="16"/>
      <c r="L76"/>
      <c r="M76"/>
      <c r="N76"/>
    </row>
    <row r="77" spans="1:14" s="11" customFormat="1" x14ac:dyDescent="0.25">
      <c r="A77" s="1"/>
      <c r="B77" s="2"/>
      <c r="C77"/>
      <c r="G77" s="43"/>
      <c r="H77" s="32"/>
      <c r="I77" s="16"/>
      <c r="J77" s="48"/>
      <c r="K77" s="16"/>
      <c r="L77"/>
      <c r="M77"/>
      <c r="N77"/>
    </row>
    <row r="78" spans="1:14" s="11" customFormat="1" x14ac:dyDescent="0.25">
      <c r="A78" s="1"/>
      <c r="B78" s="2"/>
      <c r="C78"/>
      <c r="E78" s="47"/>
      <c r="G78" s="43"/>
      <c r="H78" s="32"/>
      <c r="I78" s="16"/>
      <c r="J78" s="48"/>
      <c r="K78" s="16"/>
      <c r="L78"/>
      <c r="M78"/>
      <c r="N78"/>
    </row>
  </sheetData>
  <protectedRanges>
    <protectedRange sqref="H60" name="Rango1_3_6_1"/>
    <protectedRange sqref="C60:D60" name="Rango1_4_6_1"/>
  </protectedRanges>
  <mergeCells count="33">
    <mergeCell ref="A55:A56"/>
    <mergeCell ref="A15:A16"/>
    <mergeCell ref="N15:N16"/>
    <mergeCell ref="B15:B16"/>
    <mergeCell ref="C15:C16"/>
    <mergeCell ref="D15:D16"/>
    <mergeCell ref="E15:E16"/>
    <mergeCell ref="L43:M43"/>
    <mergeCell ref="C10:H10"/>
    <mergeCell ref="E11:F11"/>
    <mergeCell ref="L22:M22"/>
    <mergeCell ref="L37:M37"/>
    <mergeCell ref="L42:M42"/>
    <mergeCell ref="H15:H16"/>
    <mergeCell ref="F15:F16"/>
    <mergeCell ref="G15:G16"/>
    <mergeCell ref="I15:I16"/>
    <mergeCell ref="J15:J16"/>
    <mergeCell ref="K15:K16"/>
    <mergeCell ref="L15:L16"/>
    <mergeCell ref="M15:M16"/>
    <mergeCell ref="E62:F62"/>
    <mergeCell ref="L44:M44"/>
    <mergeCell ref="L45:M45"/>
    <mergeCell ref="L47:M47"/>
    <mergeCell ref="L48:M48"/>
    <mergeCell ref="L49:M49"/>
    <mergeCell ref="L50:M50"/>
    <mergeCell ref="L51:M51"/>
    <mergeCell ref="L52:M52"/>
    <mergeCell ref="L53:M53"/>
    <mergeCell ref="E60:F60"/>
    <mergeCell ref="E61:F61"/>
  </mergeCells>
  <printOptions horizontalCentered="1"/>
  <pageMargins left="0" right="0" top="0" bottom="1.08" header="0.31496062992125984" footer="1.1299999999999999"/>
  <pageSetup scale="51" fitToHeight="0" orientation="landscape" r:id="rId1"/>
  <headerFooter>
    <oddFooter>&amp;R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REGISTROS Y PAGOS POVEEDORES </vt:lpstr>
      <vt:lpstr>'REGISTROS Y PAGOS POVEEDORES '!Área_de_impresión</vt:lpstr>
      <vt:lpstr>'REGISTROS Y PAGOS POVEEDORES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Francisca Thomas</dc:creator>
  <cp:lastModifiedBy>Sonia Francisca Thomas</cp:lastModifiedBy>
  <cp:lastPrinted>2021-09-06T19:54:55Z</cp:lastPrinted>
  <dcterms:created xsi:type="dcterms:W3CDTF">2021-09-06T16:09:13Z</dcterms:created>
  <dcterms:modified xsi:type="dcterms:W3CDTF">2021-09-06T19:55:03Z</dcterms:modified>
</cp:coreProperties>
</file>