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<sst xmlns="http://schemas.openxmlformats.org/spreadsheetml/2006/main" count="19" uniqueCount="18">
  <si>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MODULO 3 - EJERCICIO 1</t>
  </si>
  <si>
    <t>CAPITAL INICIAL</t>
  </si>
  <si>
    <t>FLUJO CONTRACTUAL</t>
  </si>
  <si>
    <t>PAGOS CAPITAL</t>
  </si>
  <si>
    <t>INTERES DEVENGADO</t>
  </si>
  <si>
    <t>PAGOS DE INTERES</t>
  </si>
  <si>
    <t>TOTAL PAGOS</t>
  </si>
  <si>
    <t>CALCULO EL VALOR ACTUAL DE LOS PAGOS COMPROMETIDOS POR LOS ESTUDIANTES</t>
  </si>
  <si>
    <t>EMPIEZO EL DEVENGAMIENTO CONSIDERANDO QUE ESTO NO ES UN PRÉSTAMO DE 250 AL 6%, SINO UN PRÈSTAMO DE 199,35 AL 11,5%</t>
  </si>
  <si>
    <t>INTERES</t>
  </si>
  <si>
    <t>PAGO</t>
  </si>
  <si>
    <t>CAPITAL FINAL</t>
  </si>
  <si>
    <t>ASIENTO INICIAL CON UNA SOLA CUENTA:</t>
  </si>
  <si>
    <t>DEBE</t>
  </si>
  <si>
    <t>HABER</t>
  </si>
  <si>
    <t>PRESTAMOS</t>
  </si>
  <si>
    <t>SUBSIDIOS OTORGADOS</t>
  </si>
  <si>
    <t>CAJA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</si>
</sst>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00\ _€_-;\-* #,##0.000000\ _€_-;_-* &quot;-&quot;??\ _€_-;_-@_-"/>
    <numFmt numFmtId="165" formatCode="_-* #,##0.000000\ _€_-;\-* #,##0.000000\ _€_-;_-* &quot;-&quot;????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 horizontal="justify" readingOrder="1"/>
    </xf>
    <xf numFmtId="0" fontId="0" fillId="33" borderId="0" xfId="0" applyFill="1" applyAlignment="1">
      <alignment/>
    </xf>
    <xf numFmtId="164" fontId="0" fillId="0" borderId="0" xfId="46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8</xdr:col>
      <xdr:colOff>533400</xdr:colOff>
      <xdr:row>62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80295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8">
      <selection activeCell="F39" sqref="F39"/>
    </sheetView>
  </sheetViews>
  <sheetFormatPr defaultColWidth="11.421875" defaultRowHeight="15"/>
  <cols>
    <col min="1" max="1" width="22.421875" style="0" bestFit="1" customWidth="1"/>
    <col min="3" max="3" width="15.421875" style="0" bestFit="1" customWidth="1"/>
    <col min="4" max="6" width="13.421875" style="0" bestFit="1" customWidth="1"/>
  </cols>
  <sheetData>
    <row r="1" ht="15">
      <c r="A1" s="2" t="s">
        <v>0</v>
      </c>
    </row>
    <row r="3" ht="15">
      <c r="A3" t="s">
        <v>2</v>
      </c>
    </row>
    <row r="4" spans="2:8" ht="15"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</row>
    <row r="5" spans="1:2" ht="15">
      <c r="A5" t="s">
        <v>1</v>
      </c>
      <c r="B5">
        <v>-250</v>
      </c>
    </row>
    <row r="6" spans="1:8" ht="15">
      <c r="A6" t="s">
        <v>3</v>
      </c>
      <c r="F6">
        <f>-B5*0.3</f>
        <v>75</v>
      </c>
      <c r="G6">
        <f>+F6</f>
        <v>75</v>
      </c>
      <c r="H6">
        <f>-B5*0.4</f>
        <v>100</v>
      </c>
    </row>
    <row r="7" ht="15">
      <c r="A7" t="s">
        <v>4</v>
      </c>
    </row>
    <row r="8" spans="1:8" ht="15">
      <c r="A8" t="s">
        <v>5</v>
      </c>
      <c r="C8">
        <f>-B5*0.06</f>
        <v>15</v>
      </c>
      <c r="D8">
        <f>+C8</f>
        <v>15</v>
      </c>
      <c r="E8">
        <f>+D8</f>
        <v>15</v>
      </c>
      <c r="F8">
        <f>+E8</f>
        <v>15</v>
      </c>
      <c r="G8">
        <f>-(B5+F6)*0.06</f>
        <v>10.5</v>
      </c>
      <c r="H8">
        <f>+H6*0.06</f>
        <v>6</v>
      </c>
    </row>
    <row r="10" spans="1:8" ht="15">
      <c r="A10" t="s">
        <v>6</v>
      </c>
      <c r="C10">
        <f aca="true" t="shared" si="0" ref="C10:H10">+C8+C6</f>
        <v>15</v>
      </c>
      <c r="D10">
        <f t="shared" si="0"/>
        <v>15</v>
      </c>
      <c r="E10">
        <f t="shared" si="0"/>
        <v>15</v>
      </c>
      <c r="F10">
        <f t="shared" si="0"/>
        <v>90</v>
      </c>
      <c r="G10">
        <f t="shared" si="0"/>
        <v>85.5</v>
      </c>
      <c r="H10">
        <f t="shared" si="0"/>
        <v>106</v>
      </c>
    </row>
    <row r="11" ht="18">
      <c r="A11" s="1"/>
    </row>
    <row r="12" ht="15">
      <c r="A12" t="s">
        <v>7</v>
      </c>
    </row>
    <row r="13" spans="1:8" ht="18">
      <c r="A13" s="1"/>
      <c r="B13" s="2">
        <f>SUM(C13:H13)</f>
        <v>199.34547977634384</v>
      </c>
      <c r="C13">
        <f aca="true" t="shared" si="1" ref="C13:H13">+C10/(POWER(1.115,C4))</f>
        <v>13.452914798206278</v>
      </c>
      <c r="D13">
        <f t="shared" si="1"/>
        <v>12.065394437853165</v>
      </c>
      <c r="E13">
        <f t="shared" si="1"/>
        <v>10.820981558612702</v>
      </c>
      <c r="F13">
        <f t="shared" si="1"/>
        <v>58.22949717639122</v>
      </c>
      <c r="G13">
        <f t="shared" si="1"/>
        <v>49.612576069571</v>
      </c>
      <c r="H13">
        <f t="shared" si="1"/>
        <v>55.164115735709494</v>
      </c>
    </row>
    <row r="14" ht="18">
      <c r="A14" s="1"/>
    </row>
    <row r="15" ht="15">
      <c r="A15" t="s">
        <v>8</v>
      </c>
    </row>
    <row r="16" ht="18">
      <c r="A16" s="1"/>
    </row>
    <row r="17" spans="1:6" ht="18">
      <c r="A17" s="1"/>
      <c r="C17" t="s">
        <v>1</v>
      </c>
      <c r="D17" t="s">
        <v>9</v>
      </c>
      <c r="E17" t="s">
        <v>10</v>
      </c>
      <c r="F17" t="s">
        <v>11</v>
      </c>
    </row>
    <row r="18" spans="2:6" ht="15">
      <c r="B18">
        <v>1</v>
      </c>
      <c r="C18" s="3">
        <f>+B13</f>
        <v>199.34547977634384</v>
      </c>
      <c r="D18" s="3">
        <f aca="true" t="shared" si="2" ref="D18:D23">+C18*0.115</f>
        <v>22.924730174279542</v>
      </c>
      <c r="E18" s="3">
        <f>-C10</f>
        <v>-15</v>
      </c>
      <c r="F18" s="3">
        <f aca="true" t="shared" si="3" ref="F18:F23">+C18+D18+E18</f>
        <v>207.27020995062338</v>
      </c>
    </row>
    <row r="19" spans="2:6" ht="15">
      <c r="B19">
        <v>2</v>
      </c>
      <c r="C19" s="3">
        <f>+F18</f>
        <v>207.27020995062338</v>
      </c>
      <c r="D19" s="3">
        <f t="shared" si="2"/>
        <v>23.83607414432169</v>
      </c>
      <c r="E19" s="3">
        <f>+E18</f>
        <v>-15</v>
      </c>
      <c r="F19" s="3">
        <f t="shared" si="3"/>
        <v>216.10628409494507</v>
      </c>
    </row>
    <row r="20" spans="2:6" ht="15">
      <c r="B20">
        <v>3</v>
      </c>
      <c r="C20" s="3">
        <f>+F19</f>
        <v>216.10628409494507</v>
      </c>
      <c r="D20" s="3">
        <f t="shared" si="2"/>
        <v>24.852222670918685</v>
      </c>
      <c r="E20" s="3">
        <f>+E19</f>
        <v>-15</v>
      </c>
      <c r="F20" s="3">
        <f t="shared" si="3"/>
        <v>225.95850676586375</v>
      </c>
    </row>
    <row r="21" spans="2:6" ht="15">
      <c r="B21">
        <v>4</v>
      </c>
      <c r="C21" s="3">
        <f>+F20</f>
        <v>225.95850676586375</v>
      </c>
      <c r="D21" s="3">
        <f t="shared" si="2"/>
        <v>25.98522827807433</v>
      </c>
      <c r="E21" s="3">
        <f>-F10</f>
        <v>-90</v>
      </c>
      <c r="F21" s="3">
        <f t="shared" si="3"/>
        <v>161.9437350439381</v>
      </c>
    </row>
    <row r="22" spans="2:6" ht="15">
      <c r="B22">
        <v>5</v>
      </c>
      <c r="C22" s="3">
        <f>+F21</f>
        <v>161.9437350439381</v>
      </c>
      <c r="D22" s="3">
        <f t="shared" si="2"/>
        <v>18.62352953005288</v>
      </c>
      <c r="E22" s="3">
        <f>-G10</f>
        <v>-85.5</v>
      </c>
      <c r="F22" s="3">
        <f t="shared" si="3"/>
        <v>95.06726457399097</v>
      </c>
    </row>
    <row r="23" spans="2:6" ht="15">
      <c r="B23">
        <v>6</v>
      </c>
      <c r="C23" s="3">
        <f>+F22</f>
        <v>95.06726457399097</v>
      </c>
      <c r="D23" s="3">
        <f t="shared" si="2"/>
        <v>10.932735426008962</v>
      </c>
      <c r="E23" s="3">
        <f>-H10</f>
        <v>-106</v>
      </c>
      <c r="F23" s="3">
        <f t="shared" si="3"/>
        <v>0</v>
      </c>
    </row>
    <row r="26" ht="15">
      <c r="A26" t="s">
        <v>12</v>
      </c>
    </row>
    <row r="28" spans="3:4" ht="15">
      <c r="C28" t="s">
        <v>13</v>
      </c>
      <c r="D28" t="s">
        <v>14</v>
      </c>
    </row>
    <row r="29" spans="1:3" ht="15">
      <c r="A29" t="s">
        <v>15</v>
      </c>
      <c r="C29" s="4">
        <f>+C18</f>
        <v>199.34547977634384</v>
      </c>
    </row>
    <row r="30" spans="1:3" ht="15">
      <c r="A30" t="s">
        <v>16</v>
      </c>
      <c r="C30" s="5">
        <f>+D31-C29</f>
        <v>50.654520223656164</v>
      </c>
    </row>
    <row r="31" spans="1:4" ht="15">
      <c r="A31" t="s">
        <v>17</v>
      </c>
      <c r="C31" s="6"/>
      <c r="D31" s="7">
        <v>250</v>
      </c>
    </row>
    <row r="32" spans="3:4" ht="15">
      <c r="C32" s="5">
        <f>+C29+C30</f>
        <v>250</v>
      </c>
      <c r="D32" s="5">
        <f>+D31</f>
        <v>250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2013-11-01T20:32:58Z</dcterms:created>
  <dcterms:modified xsi:type="dcterms:W3CDTF">2013-11-05T19:10:38Z</dcterms:modified>
  <cp:category/>
  <cp:version/>
  <cp:contentType/>
  <cp:contentStatus/>
</cp:coreProperties>
</file>